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66925"/>
  <mc:AlternateContent xmlns:mc="http://schemas.openxmlformats.org/markup-compatibility/2006">
    <mc:Choice Requires="x15">
      <x15ac:absPath xmlns:x15ac="http://schemas.microsoft.com/office/spreadsheetml/2010/11/ac" url="C:\Users\O\Desktop\"/>
    </mc:Choice>
  </mc:AlternateContent>
  <xr:revisionPtr revIDLastSave="0" documentId="13_ncr:1_{DBB06FDE-C58E-4CD6-B57D-52D765117426}" xr6:coauthVersionLast="47" xr6:coauthVersionMax="47" xr10:uidLastSave="{00000000-0000-0000-0000-000000000000}"/>
  <bookViews>
    <workbookView xWindow="-120" yWindow="-120" windowWidth="29040" windowHeight="15720" activeTab="1" xr2:uid="{00000000-000D-0000-FFFF-FFFF00000000}"/>
  </bookViews>
  <sheets>
    <sheet name="1 lentelė" sheetId="12" r:id="rId1"/>
    <sheet name="2 lentelė" sheetId="13" r:id="rId2"/>
  </sheets>
  <definedNames>
    <definedName name="part_8117bb64adfb467f8ae33fa607bd6b80" localSheetId="0">'1 lentelė'!$C$27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83" i="13" l="1"/>
  <c r="I109" i="13" l="1"/>
  <c r="I75" i="13"/>
  <c r="I41" i="13"/>
  <c r="I36" i="13"/>
  <c r="I15" i="13"/>
  <c r="H15" i="13"/>
  <c r="K139" i="13" l="1"/>
  <c r="H139" i="13"/>
  <c r="K135" i="13"/>
  <c r="H135" i="13"/>
  <c r="K126" i="13"/>
  <c r="H126" i="13"/>
  <c r="K123" i="13"/>
  <c r="H123" i="13"/>
  <c r="K115" i="13"/>
  <c r="H115" i="13"/>
  <c r="K109" i="13"/>
  <c r="H109" i="13"/>
  <c r="K96" i="13"/>
  <c r="H96" i="13"/>
  <c r="K93" i="13"/>
  <c r="H93" i="13"/>
  <c r="K91" i="13"/>
  <c r="H91" i="13"/>
  <c r="K88" i="13"/>
  <c r="H88" i="13"/>
  <c r="K86" i="13"/>
  <c r="H86" i="13"/>
  <c r="H83" i="13"/>
  <c r="K81" i="13"/>
  <c r="H81" i="13"/>
  <c r="K78" i="13"/>
  <c r="H78" i="13"/>
  <c r="K75" i="13"/>
  <c r="H75" i="13"/>
  <c r="K60" i="13"/>
  <c r="H60" i="13"/>
  <c r="K54" i="13"/>
  <c r="H54" i="13"/>
  <c r="K50" i="13"/>
  <c r="H50" i="13"/>
  <c r="K41" i="13"/>
  <c r="H41" i="13"/>
  <c r="K36" i="13"/>
  <c r="H36" i="13"/>
  <c r="K29" i="13"/>
  <c r="H29" i="13"/>
  <c r="K21" i="13"/>
  <c r="H21" i="13"/>
  <c r="K15" i="13"/>
</calcChain>
</file>

<file path=xl/sharedStrings.xml><?xml version="1.0" encoding="utf-8"?>
<sst xmlns="http://schemas.openxmlformats.org/spreadsheetml/2006/main" count="408" uniqueCount="394">
  <si>
    <t>Stiprybės</t>
  </si>
  <si>
    <t>Silpnybės</t>
  </si>
  <si>
    <t>Grėsmės</t>
  </si>
  <si>
    <t>Veiksniai</t>
  </si>
  <si>
    <t>Veiksnių pokyčių vertinimas*</t>
  </si>
  <si>
    <t>Galimybės</t>
  </si>
  <si>
    <t>Regionų plėtros planų rengimo</t>
  </si>
  <si>
    <t>metodikos</t>
  </si>
  <si>
    <t>5 priedas</t>
  </si>
  <si>
    <t>2 lentelė. Regiono plėtros plano įgyvendinimo rezultatai.</t>
  </si>
  <si>
    <t>Pastabos</t>
  </si>
  <si>
    <t xml:space="preserve">1. </t>
  </si>
  <si>
    <t>1.1.</t>
  </si>
  <si>
    <t>1.1.1.</t>
  </si>
  <si>
    <t>1.1.1.1.</t>
  </si>
  <si>
    <t>Vertinimo kriterijus</t>
  </si>
  <si>
    <t>Pasiekta  reikšmė</t>
  </si>
  <si>
    <t>* Veiksnių pokyčiai per ataskaitinį laikotarpį, regiono plėtros plano įgyvendinimo įtaka veiksnių pokyčiams.</t>
  </si>
  <si>
    <t>Nr.</t>
  </si>
  <si>
    <t>1 lentelė. Regiono plėtros plano SSGG lentelėje nurodytų veiksnių pokyčių įvertinimas.</t>
  </si>
  <si>
    <t xml:space="preserve">                                                     Regionų plėtros planų rengimo</t>
  </si>
  <si>
    <t xml:space="preserve">                                                     metodikos</t>
  </si>
  <si>
    <t xml:space="preserve">                                                     5 priedas</t>
  </si>
  <si>
    <t>REGIONO PLĖTROS PLANO ĮGYVENDINIMO ATASKAITA</t>
  </si>
  <si>
    <t xml:space="preserve">Iš viso </t>
  </si>
  <si>
    <t>Išmokėtas finansavimas (iš valstybės biudžeto, ES fondų ar kitų finansavimo šaltinių)</t>
  </si>
  <si>
    <t>Išmokėtos pareiškėjo / projekto vykdytojo  ir partnerio (-ių) lėšos</t>
  </si>
  <si>
    <t>Priemonių įgyvendinimas (Eur)</t>
  </si>
  <si>
    <t>Kodas</t>
  </si>
  <si>
    <t>Prioritetas, tikslas, uždavinys, priemonė</t>
  </si>
  <si>
    <t>Pavadinimas, mato vnt.</t>
  </si>
  <si>
    <t>Planuojama pasiekti  reikšmė</t>
  </si>
  <si>
    <t>Priemonei įgyvendinti numatytos lėšos (Eur)</t>
  </si>
  <si>
    <t>Planuojamas skirti finansavimas (iš valstybės biudžeto, ES fondų ar kitų finansavimo šaltinių)</t>
  </si>
  <si>
    <t>Planuojamos skirti pareiškėjo / projekto vykdytojo  ir partnerio (-ių) lėšos</t>
  </si>
  <si>
    <t xml:space="preserve">2. </t>
  </si>
  <si>
    <t>2.1.</t>
  </si>
  <si>
    <t>2.1.1.</t>
  </si>
  <si>
    <t>2.1.1.1.</t>
  </si>
  <si>
    <t>2.1.1.2.</t>
  </si>
  <si>
    <t>2.1.1.3.</t>
  </si>
  <si>
    <t>2.1.1.4.</t>
  </si>
  <si>
    <t>2.1.1.5.</t>
  </si>
  <si>
    <t>2.1.1.6.</t>
  </si>
  <si>
    <t>2.1.1.7.</t>
  </si>
  <si>
    <t>2.1.1.8.</t>
  </si>
  <si>
    <t>2.1.1.9.</t>
  </si>
  <si>
    <t>2.2.</t>
  </si>
  <si>
    <t>2.2.1.</t>
  </si>
  <si>
    <t>2.2.1.1.</t>
  </si>
  <si>
    <t>2.2.1.2.</t>
  </si>
  <si>
    <t>2.2.1.3.</t>
  </si>
  <si>
    <t>2.2.1.4.</t>
  </si>
  <si>
    <t>2.3.</t>
  </si>
  <si>
    <t>2.3.1.</t>
  </si>
  <si>
    <t>2.3.1.1.</t>
  </si>
  <si>
    <t>2.3.2.</t>
  </si>
  <si>
    <t>2.3.2.1.</t>
  </si>
  <si>
    <t>1.1.2.</t>
  </si>
  <si>
    <t>1.1.2.1.</t>
  </si>
  <si>
    <t>1.1.3.</t>
  </si>
  <si>
    <t>1.1.3.1.</t>
  </si>
  <si>
    <t>1.2.</t>
  </si>
  <si>
    <t>1.2.1.</t>
  </si>
  <si>
    <t>1.2.1.1.</t>
  </si>
  <si>
    <t>1.2.2.</t>
  </si>
  <si>
    <t>1.2.2.1.</t>
  </si>
  <si>
    <t>1.3.</t>
  </si>
  <si>
    <t>1.3.1.</t>
  </si>
  <si>
    <t>1.3.1.1.</t>
  </si>
  <si>
    <t>1.3.2.</t>
  </si>
  <si>
    <t>1.3.2.1.</t>
  </si>
  <si>
    <t>1.4.</t>
  </si>
  <si>
    <t>1.4.1.</t>
  </si>
  <si>
    <t>1.4.1.1.</t>
  </si>
  <si>
    <t>Prioritetas: Viešųjų paslaugų kokybė ir bendruomenės aktyvumas</t>
  </si>
  <si>
    <t>Tikslas: Išsilavinę, besimokantys ir kūrybingi gyventojai</t>
  </si>
  <si>
    <t>Uždavinys: Modernizuoti bendrojo ugdymo įstaigas, siekiant pagerinti mokinių ugdymo pasiekimus</t>
  </si>
  <si>
    <t>Priemonė: Kurti bendrojo ugdymo mokyklose modernias ir saugias mokymosi erdves</t>
  </si>
  <si>
    <t>Uždavinys: Didinti ikimokyklinio ir priešmokyklinio ugdymo prieinamumą</t>
  </si>
  <si>
    <t>Priemonė: Modernizuoti ikimokyklinio ugdymo mokyklas</t>
  </si>
  <si>
    <t>Uždavinys: Tobulinti neformaliojo švietimo infrastruktūrą</t>
  </si>
  <si>
    <t>Priemonė: Investuoti į kūrybiškumą, sveiką gyvenseną, saugų elgesį kelyje skatinančią neformaliojo vaikų švietimo infrastruktūrą.</t>
  </si>
  <si>
    <t>Tikslas: Sveiki gyventojai</t>
  </si>
  <si>
    <t>Uždavinys: Gerinti pirminės sveikatos priežiūros kokybę ir prieinamumą, siekiant sumažinti apsilankymų pas gydytojus skaičiaus, tenkančio vienam gyventojui, skirtumą tarp savivaldybių centrų ir kaimo vietovių gyventojų</t>
  </si>
  <si>
    <t>Priemonė: Gerinti infrastruktūrą, skirtą pirminės asmens sveikatos priežiūros paslaugoms teikti</t>
  </si>
  <si>
    <t>Uždavinys: Didinti gyventojų sveikatos raštingumą</t>
  </si>
  <si>
    <t>Priemonė: Vykdyti sveikatos priežiūros specialistų ir tikslinių grupių mokymus</t>
  </si>
  <si>
    <t>Tikslas: Socialiai saugūs gyventojai</t>
  </si>
  <si>
    <t>Uždavinys: Vystyti socialines paslaugas senyvo amžiaus žmonėms, pažeidžiamų grupių ir šeimų asmenims, siekiant daugiau jų suteikti bendruomenėje</t>
  </si>
  <si>
    <t>Priemonė: Modernizuoti ir (ar) kurti naujas nestacionarių ir bendruomeninių socialinių paslaugų įstaigas</t>
  </si>
  <si>
    <t>Uždavinys: Padidinti savivaldybių socialinio būsto fondą</t>
  </si>
  <si>
    <t>Priemonė: Naujai įrengti ar įsigyti socialinius būstus</t>
  </si>
  <si>
    <t>Tikslas: Efektyvus valdymas</t>
  </si>
  <si>
    <t>Uždavinys: Gerinti paslaugų teikimo ir asmenų aptarnavimo kokybę savivaldybėse</t>
  </si>
  <si>
    <t>Priemonė: Įgyvendinti paslaugų ir (ar) aptarnavimo kokybei gerinti skirtas priemones</t>
  </si>
  <si>
    <t>Prioritetas: Sanglaudos ekonominis didėjimas lyginant su šalimi</t>
  </si>
  <si>
    <t>Tikslas: Pagrindinių savivaldybių centrų plėtojimas</t>
  </si>
  <si>
    <t>Uždavinys: Didinti pagrindinių savivaldybių centrų konkurencingumą ir patrauklumą, skatinant ekonomikos augimą, kad taptų patraukliais investuoti</t>
  </si>
  <si>
    <t xml:space="preserve">Priemonė: Kompleksiškai atnaujinti savivaldybių centrų viešąją infrastruktūrą </t>
  </si>
  <si>
    <t>Priemonė: Tvarkyti miestų paviršinių nuotekų sistemas</t>
  </si>
  <si>
    <t xml:space="preserve">Priemonė: Kurti darnaus judumo sistemas </t>
  </si>
  <si>
    <t>Priemonė: Diegti darnaus judumo priemones</t>
  </si>
  <si>
    <t>Priemonė: Kurti elektromobilių įkrovimo prieigų tinklą</t>
  </si>
  <si>
    <t>Priemonė:  Rekonstruoti ir plėtoti pėsčiųjų ir dviračių takus</t>
  </si>
  <si>
    <t>Priemonė: Modernizuoti savivaldybių kultūros infrastruktūrą</t>
  </si>
  <si>
    <t>Priemonė: Aktualizuoti savivaldybių kultūros paveldo objektus</t>
  </si>
  <si>
    <t>Priemonė: Vystyti vietinius kelius</t>
  </si>
  <si>
    <t>Tikslas: Kaimo vietovių iki 6 tūkst. gyventojų plėtojimas</t>
  </si>
  <si>
    <t>Uždavinys: Gerinti kaimo vietovių gyvenamąją aplinką, kad taptų patraukliomis gyventi ir dirbti</t>
  </si>
  <si>
    <t xml:space="preserve">Priemonė:  Kompleksiškai atnaujinti kaimo vietovių viešąsias erdves, visuomeninės paskirties pastatus ir statinius </t>
  </si>
  <si>
    <t>Priemonė: Padidinti vandens tiekimo ir nuotekų tvarkymo paslaugų prieinamumą ir sistemos valdymo efektyvumą</t>
  </si>
  <si>
    <t>Priemonė: Vystyti komunalinių atliekų tvarkymo infrastruktūrą</t>
  </si>
  <si>
    <t>Priemonė: Sutvarkyti ar atkurti įvairaus teritorinio lygmens kraštovaizdžio arealus</t>
  </si>
  <si>
    <t>Tikslas: Ryšių tarp savivaldybių centrų ir kaimo vietovių iki 6 tūkst. gyventojų stiprinimas</t>
  </si>
  <si>
    <t>Uždavinys: Plėtoti visuomenei priimtiną, saugią transporto sistemą, modernizuojant kelių infrastruktūrą, pereinant prie aplinką tausojančių transporto rūšių</t>
  </si>
  <si>
    <t>Priemonė: Atnaujinti vietinio susisiekimo viešojo transporto priemonių parkus</t>
  </si>
  <si>
    <t>Uždavinys: Didinti turizmo paslaugų apimtį ir įvairovę, gerinant turizmo objektų pasiekiamumą, informacijos sklaidą, siekiant pritraukti daugiau turistų</t>
  </si>
  <si>
    <t>Priemonė: Vystyti savivaldybes jungiančių turizmo trasų ir turizmo maršrutų informacinę infrastruktūrą</t>
  </si>
  <si>
    <t>P.B.235</t>
  </si>
  <si>
    <t>Produkto vertinimo kriterijus: Investicijas gavusios vaikų priežiūros arba švietimo infrastruktūros pajėgumas, skaičius</t>
  </si>
  <si>
    <t>P.N.722</t>
  </si>
  <si>
    <t>Pagal veiksmų programą ERPF lėšomis atnaujintos bendrojo ugdymo mokyklos, skaičius</t>
  </si>
  <si>
    <t>P.S.380</t>
  </si>
  <si>
    <t>Pagal veiksmų programą ERPF lėšomis sukurtos naujos ikimokyklinio ir priešmokyklinio ugdymo vietos, skaičius</t>
  </si>
  <si>
    <t>1. Sudarytos sąlygos įvairiais būdais skatinti verslą ir verslumą: įsteigtas verslo inkubatorius, verslo centrai, įkurtos rajonų verslininkų ir smulkiųjų verslininkų asociacijos</t>
  </si>
  <si>
    <t>2. Identifikuotos teritorijos, kurios gali būti skirtos plynų laukų (angl. Green field) investicijoms</t>
  </si>
  <si>
    <t>3. Didelis rekreacinis potencialas (Natura 2000, nacionalinis, regioniniai parkai)</t>
  </si>
  <si>
    <t>4. Patrauklūs gamtiniai, kultūriniai ir istoriniai ištekliai</t>
  </si>
  <si>
    <t>5. Intensyviai vystomas kaimo turizmas</t>
  </si>
  <si>
    <t>6. Tradiciniai renginiai, populiarūs ir mėgstami vietos gyventojų, reikšmingi turistams</t>
  </si>
  <si>
    <t xml:space="preserve">7. Sukurtas gyventojų poreikius tenkinantis formaliojo ugdymo įstaigų tinklas. </t>
  </si>
  <si>
    <t>8. Gerai išplėtotas kultūros įstaigų tinklas ir prieinamas gyventojams</t>
  </si>
  <si>
    <t>9. Įstaigų ir organizacijų, teikiančių sporto ir su juo susijusias paslaugas, įvairovė (klubai, būreliai ir pan.)</t>
  </si>
  <si>
    <t>10. Prieinamos pirminės sveikatos priežiūros paslaugos, kurias užtikrina ambulatorijose ir kaimo medicinos punktuose įrengti BPG kabinetai</t>
  </si>
  <si>
    <t>11. Sveikatos priežiūros paslaugų kokybės gerėjimas dėl konkurencijos tarp viešųjų ir privačių sveikatos priežiūros įstaigų</t>
  </si>
  <si>
    <t>12. Telšių apskrities ligoninėse gydomų ligonių skaičius, tenkantis 1000 gyventojų, yra mažiausias Lietuvoje</t>
  </si>
  <si>
    <t>13. Demografinės senatvės koeficientas yra mažiausias Lietuvoje</t>
  </si>
  <si>
    <t>14. Pastovus miškingumo rodiklis</t>
  </si>
  <si>
    <t>15. Paimama ir sunaudojama mažiau vandens ir išleidžiama mažiau nuotekų</t>
  </si>
  <si>
    <t>16. Didėja vietinės reikšmės automobilių kelių ilgis</t>
  </si>
  <si>
    <t>1. Dideli vidiniai regiono ekonominiai netolygumai</t>
  </si>
  <si>
    <t>2. Nesukurtos aiškios verslo plėtros strategijos</t>
  </si>
  <si>
    <t>4. Nepakankamos investicijos į energijos sąnaudų 
mažinimą viešajame ir privačiajame sektoriuose</t>
  </si>
  <si>
    <t>5. Siaura rekreacijos paslaugų (ypač poilsio ir pramogų)
pasiūla</t>
  </si>
  <si>
    <t>6. Menkai išvystyta keliautojams skirta paslaugų infrastruktūra (kempingai, viešo maitinimo įstaigos, skalbyklos, gėlo vandens čiurkšlės, dušai, viešieji WC ir pan.)</t>
  </si>
  <si>
    <t>7. Trūksta nuorodų į turizmo objektus, nepakankama turizmo marketingo veikla, regiono savivaldybių bendradarbiavimas</t>
  </si>
  <si>
    <t>8. Nepatenkinama kultūros paveldo objektų būklė</t>
  </si>
  <si>
    <t>11. Pasenusi, neatitinkanti šiuolaikinių reikalavimų kultūros įstaigų materialinė bazė. Trūksta kvalifikuotų specialistų gerai organizuoti kultūrines paslaugas</t>
  </si>
  <si>
    <t>10. Nepakankamas bendradarbiavimas tarp regiono švietimo įstaigų, verslo ir valdžios institucijų ir technologinės plėtros srityse</t>
  </si>
  <si>
    <t>9. Dalies švietimo įstaigų ir aukštųjų mokyklų infrastruktūra neatitinka bendrojo ir neformaliojo ugdymo, profesinio mokymo ir studijų kokybės poreikio</t>
  </si>
  <si>
    <t>12. Nepakankamas finansavimas spaudinių fondams bibliotekose atnaujinti. Dėl menko bibliotekų fondo finansavimo nepatenkinama paklausa</t>
  </si>
  <si>
    <t>13. Silpna sporto materialinė bazė, stabdanti sportinių veiklų plėtrą bei gyventojų įsitraukimą</t>
  </si>
  <si>
    <t>14. Nudėvėta antrinio lygio sveikatos priežiūros įstaigų infrastruktūra ir materialinė bazė. Kvalifikuotų gydytojų trūkumas</t>
  </si>
  <si>
    <t>15. Nepakankamai įgyvendinamos ir vystomos visuomenės sveikatos priežiūros ir stiprinimo, sveikos gyvensenos propagavimo paslaugos</t>
  </si>
  <si>
    <t>16. Silpnos jaunimo ir su jaunimu dirbančios organizacijos, silpna jaunimo veiklos įvairovė kaimiškose vietovėse</t>
  </si>
  <si>
    <t>17. Didelis nedarbo lygis</t>
  </si>
  <si>
    <t>18. Labai didelis išmetamų teršalų kiekis Mažeikių rajono savivaldybėje</t>
  </si>
  <si>
    <t>19. Nepakankamas namų ūkių skaičius naudojasi kompiuteriais ir turi interneto prieigas</t>
  </si>
  <si>
    <t>20. Nepakankamas gyvenimo kokybės lygis kaimo vietovėse</t>
  </si>
  <si>
    <t>1. Stiprinti bendradarbiavimą su verslo paramos ir informavimo struktūromis (LEPA, užsienio šalių ambasadomis ir pan.) viešinant verslo plėtros ir investavimo galimybes regione</t>
  </si>
  <si>
    <t>2. Pritraukti daugiau privataus kapitalo viešosioms paslaugoms teikti, viešojo ir privataus sektorių bendradarbiavimo projektams įgyvendinti</t>
  </si>
  <si>
    <t>3. Išnaudoti verslo ir mokslo sektorių bendradarbiavimą pramonės ir verslo konkurencingumui bei verslumui skatinti</t>
  </si>
  <si>
    <t>4. Sukurti verslo skatinimo sistemą Telšių regione</t>
  </si>
  <si>
    <t>5. Daug laisvų smulkaus ir vidutinio verslo nišų alternatyviai ūkinei veiklai, senoviniams amatams atgaivinti</t>
  </si>
  <si>
    <t>6. Didinti investicijas į atsinaujinančių išteklių energijos naudojimą viešajame ir privačiajame sektoriuose</t>
  </si>
  <si>
    <t>7. Išnaudoti gamtinius, kultūrinius ir istorinius išteklius, rekreacines teritorijas prie ežerų, upių, miškų, kultūros paveldo objektus, sporto infrastruktūrą papildomiems turistų srautams į regioną pritraukti bei sukurti naujus turistinius maršrutus</t>
  </si>
  <si>
    <t>8. Panaudoti ES struktūrinę paramą ir nacionalinį finansavimą švietimo, sveikatos sistemų, kultūros, sporto, profesinei reabilitacijos ir kitų sričių infrastruktūros plėtrai</t>
  </si>
  <si>
    <t>1. Nepakankamos investicijos stabdo regiono ekonominę plėtrą</t>
  </si>
  <si>
    <t>2. Nestabili įstatyminė bazė</t>
  </si>
  <si>
    <t>3. Augančios energetinių išteklių kainos didina produkcijos savikainą bei mažina regiono įmonių konkurencingumą tarptautinėse rinkose</t>
  </si>
  <si>
    <t>4. Priešprieša tarp stambių ir smulkių verslininkų</t>
  </si>
  <si>
    <t>5. Augantis kaimyninių šalių rekreacijos ir turizmo paslaugų konkurencinis spaudimas vidaus ir užsienio šalių rinkose</t>
  </si>
  <si>
    <t>6. Saugomų teritorijų ir rekreacinių zonų apkrovimas, gamtinės ekosistemos pusiausvyros pažeidimas, žala kraštovaizdžiui nesant reikalingų komunikacijų, higienos priemonių ir objektų</t>
  </si>
  <si>
    <t>7. Su darbo rinkos poreikiais nesuderinta profesinio mokymo programų pasiūla ir ugdymo bei studijų kokybės neatitinkanti įstaigų infrastruktūra mažina absolventų įsidarbinimo, verslo kūrimo ir plėtojimo galimybes</t>
  </si>
  <si>
    <t>8. Būsto plėtros mažėjimas</t>
  </si>
  <si>
    <t>9. Demografiniai pokyčiai (ypač kaimo vietovėse), dėl kurių mažėja kultūros paveldo puoselėjimas, nyksta tradicijos, mažėja sporto veiklų efektyvumas</t>
  </si>
  <si>
    <t>10. Emigracija iš kaimo vietovių dėl patrauklesnių darbo ir gyvenimo sąlygų didžiuosiuose miestuose ir tarptautinėje darbo rinkoje</t>
  </si>
  <si>
    <t>Efekto vertinimo kriterijus: Vidutinio išsilavinimo 25-64 metų gyventojai (ISCED 3, 4), tūkst.</t>
  </si>
  <si>
    <t>Efekto vertinimo kriterijus: Vidutinė vyrų ir moterų tikėtina gyvenimo trukmė, metais</t>
  </si>
  <si>
    <t>Efekto vertinimo kriterijus: Bendras smurtą patyrusių vaikų skaičius</t>
  </si>
  <si>
    <t xml:space="preserve">Efekto vertinimo kriterijus: Vidutinis finansuojamų iš biudžetų darbuotojų skaičius </t>
  </si>
  <si>
    <t>Efekto vertinimo kriterijus: Naujų įmonių skaičius atnaujintuose savivaldybių centruose</t>
  </si>
  <si>
    <t>Efekto vertinimo kriterijus: Įsteigtų darbo vietų skaičius atnaujintose kaimo vietovėse, vnt.</t>
  </si>
  <si>
    <t>Efekto vertinimo kriterijus: Registruotų ilgalaikių bedarbių skaičius, vnt.</t>
  </si>
  <si>
    <t>Rezultato vertinimo kriterijus: Bendrojo ugdymo mokinių, kurie mokosi bent už 289 tūkst. eurų pagal veiksmų programą ERPF lėšomis atnaujintose įstaigose, dalis, proc.</t>
  </si>
  <si>
    <t>Rezultato vertinimo kriterijus: 1–6 metų vaikų, ugdomų pagal veiksmų programą ERPF lėšomis atnaujintose ikimokyklinio ir priešmokyklinio ugdymo įstaigose, dalis, proc.</t>
  </si>
  <si>
    <t>Rezultato vertinimo kriterijus: Neformaliojo ugdymo paslaugomis mokykloje ir kitur pasinaudojančių vaikų dalis, proc.</t>
  </si>
  <si>
    <t>1.1-ef-1</t>
  </si>
  <si>
    <t>1.2-ef-1</t>
  </si>
  <si>
    <t>1.3-ef-1</t>
  </si>
  <si>
    <t>1.4-ef-1</t>
  </si>
  <si>
    <t>2.1-ef-1</t>
  </si>
  <si>
    <t>2.2-ef-1</t>
  </si>
  <si>
    <t>2.3-ef-1</t>
  </si>
  <si>
    <t>1.1.1-r-1</t>
  </si>
  <si>
    <t>1.1.2-r-1</t>
  </si>
  <si>
    <t>1.1.3-r-1</t>
  </si>
  <si>
    <t>1.2.1-r-1</t>
  </si>
  <si>
    <t>1.3.1-r-1</t>
  </si>
  <si>
    <t>1.2.2-r-1</t>
  </si>
  <si>
    <t>Rezultato vertinimo kriterijus: Vyresnių nei 60 metų asmenų, dalyvavusių sveikatos mokymo renginiuose, dalis nuo visų dalyvių, proc.</t>
  </si>
  <si>
    <t>Rezultato vertinimo kriterijus: Tikslinių grupių asmenys, gavę tiesioginės naudos iš investicijų į socialinių paslaugų infrastruktūrą, skaičius</t>
  </si>
  <si>
    <t>1.3.1-r-2</t>
  </si>
  <si>
    <t>Rezultato vertinimo kriterijus: Investicijas gavusiose įstaigose esančios vietos socialinių paslaugų gavėjams, skaičius</t>
  </si>
  <si>
    <t>1.3.2-r-1</t>
  </si>
  <si>
    <t>Rezultato vertinimo kriterijus: Asmenų (šeimų), kuriems išnuomotas savivaldybės socialinis būstas, dalis nuo visų socialinio būsto nuomos laukiančių asmenų (šeimų) (procentais)</t>
  </si>
  <si>
    <t>1.4.1-r-1</t>
  </si>
  <si>
    <t>Rezultato vertinimo kriterijus: Valstybės ir savivaldybių institucijų ir įstaigų, pagal veiksmų programą ESF lėšomis įgyvendinusių paslaugų ir (ar) aptarnavimo kokybei gerinti skirtas priemones, dalis, proc.</t>
  </si>
  <si>
    <t>2.1.1-r-1</t>
  </si>
  <si>
    <t>Rezultato vertinimo kriterijus: Pritrauktos papildomos materialinės investicijos į tikslines teritorijas, tūkst. Eur</t>
  </si>
  <si>
    <t>2.1.1-r-2</t>
  </si>
  <si>
    <t>Rezultato vertinimo kriterijus: Be valymo išleistų paviršinių nuotekų kiekio sumažėjimas, procentai</t>
  </si>
  <si>
    <t>Rezultato vertinimo kriterijus: Gyventojai (≥15 m.), per pastaruosius 12 mėnesių lankę, žiūrėję scenos meno renginių, proc.</t>
  </si>
  <si>
    <t>2.1.1-r-3</t>
  </si>
  <si>
    <t>2.1.1-r-4</t>
  </si>
  <si>
    <t>2.1.1-r-5</t>
  </si>
  <si>
    <t>2.2.1-r-1</t>
  </si>
  <si>
    <t>Rezultato vertinimo kriterijus: Užimtųjų dalis tikslinėse teritorijose, proc.</t>
  </si>
  <si>
    <t>2.1.1-r-7</t>
  </si>
  <si>
    <t>2.1.1-r-6</t>
  </si>
  <si>
    <t>2.2.1-r-2</t>
  </si>
  <si>
    <t>2.2.1-r-3</t>
  </si>
  <si>
    <t>2.2.1-r-4</t>
  </si>
  <si>
    <t>2.2.1-r-5</t>
  </si>
  <si>
    <t>2.2.1-r-6</t>
  </si>
  <si>
    <t>2.2.1-r-7</t>
  </si>
  <si>
    <t>Rezultato vertinimo kriterijus: Vandens tiekimo paslaugų prieinamumas, proc.</t>
  </si>
  <si>
    <t>Rezultato vertinimo kriterijus: Nuotekų tvarkymo paslaugų prieinamumas, proc.</t>
  </si>
  <si>
    <t>Rezultato vertinimo kriterijus: Sąvartynuose šalinamų komunalinių atliekų dalis, procentai</t>
  </si>
  <si>
    <t>Rezultato vertinimo kriterijus: Komunalinių atliekų sraute esančių popieriaus, plastiko, metalo, stiklo paruošta pakartotinai naudoti ar perdirbti, procentai</t>
  </si>
  <si>
    <t>Rezultato vertinimo kriterijus: Teritorijų, kuriose įgyvendintos kraštovaizdžio formavimo priemonės, plotas, hektarai</t>
  </si>
  <si>
    <t>2.3.1-r-1</t>
  </si>
  <si>
    <t>2.3.2-r-1</t>
  </si>
  <si>
    <t>Rezultato vertinimo kriterijus: Vietos vienetų investicijos tvarkomose teritorijose, tūkst. Eur</t>
  </si>
  <si>
    <t>Rezultato vertinimo kriterijus: Naujos darbo vietos tvarkomose teritorijose (vnt.)</t>
  </si>
  <si>
    <t>Produkto vertinimo kriterijus: Pagal veiksmų programą ERPF lėšomis atnaujintos ikimokyklinio ir priešmokyklinio ugdymo mokyklos, skaičius</t>
  </si>
  <si>
    <t>Produkto vertinimo kriterijus: Pagal veiksmų programą ERPF lėšomis sukurtos naujos ikimokyklinio ir priešmokyklinio ugdymo vietos, skaičius</t>
  </si>
  <si>
    <t>Produkto vertinimo kriterijus: Pagal veiksmų programą ERPF lėšomis atnaujintos ikimokyklinio ir/ar priešmokyklinio ugdymo grupės, skaičius</t>
  </si>
  <si>
    <t>Produkto vertinimo kriterijus: Pagal veiksmų programą ERPF lėšomis atnaujintos ikimokyklinio ir/ar priešmokyklinio ugdymo vietos, skaičius</t>
  </si>
  <si>
    <t>P.N.723</t>
  </si>
  <si>
    <t>Produkto vertinimo kriterijus: Pagal veiksmų programą ERPF lėšomis atnaujintos neformaliojo ugdymo įstaigos, skaičius</t>
  </si>
  <si>
    <t>Produkto vertinimo kriterijus: Viešąsias sveikatos priežiūros paslaugas teikiančios įstaigos, kuriose pagerinta paslaugų teikimo infrastruktūra, skaičius</t>
  </si>
  <si>
    <t>P.B.236</t>
  </si>
  <si>
    <t>Produkto vertinimo kriterijus: Gyventojai, turintys galimybę pasinaudoti pagerintomis sveikatos priežiūros paslaugomis.</t>
  </si>
  <si>
    <t>P.S.372</t>
  </si>
  <si>
    <t>Produkto vertinimo kriterijus: Tikslinių grupių asmenys, kurie dalyvavo informavimo, švietimo ir mokymo renginiuose bei sveikatos raštingumą didinančiose veiklose, skaičius</t>
  </si>
  <si>
    <t>P.N.671</t>
  </si>
  <si>
    <t>Produkto vertinimo kriterijus: Modernizuoti savivaldybių visuomenės sveikatos biurai, skaičius</t>
  </si>
  <si>
    <t>P.N.604</t>
  </si>
  <si>
    <t>Produkto vertinimo kriterijus: Tuberkulioze sergantys pacientai, kuriems buvo suteiktos socialinės paramos priemonės (maisto talonų dalijimas) tuberkuliozės ambulatorinio gydymo metu, asmenys</t>
  </si>
  <si>
    <t>P.S.361</t>
  </si>
  <si>
    <t>Produkto vertinimo kriterijus: Investicijas gavusių socialinių paslaugų infrastruktūros objektų skaičius</t>
  </si>
  <si>
    <t>P.S.363</t>
  </si>
  <si>
    <t>P.N.717</t>
  </si>
  <si>
    <t>P.N.743</t>
  </si>
  <si>
    <t>P.S.434</t>
  </si>
  <si>
    <t>P.S.362</t>
  </si>
  <si>
    <t>Produkto vertinimo kriterijus: Naujai įrengtų ar įsigytų socialinių būstų skaičius, vnt.</t>
  </si>
  <si>
    <t>P.S.415</t>
  </si>
  <si>
    <t>Produkto vertinimo kriterijus: Viešojo valdymo institucijos, pagal veiksmų programą ESF lėšomis įgyvendinusios paslaugų ir (ar) aptarnavimo kokybei gerinti skirtas priemones, skaičius</t>
  </si>
  <si>
    <t>P.S.416</t>
  </si>
  <si>
    <t>Produkto vertinimo kriterijus: Viešojo valdymo institucijų darbuotojai, kurie dalyvavo pagal veiksmų programą ESF lėšomis vykdytose veiklose, skirtose stiprinti teikiamų paslaugų ir (ar) aptarnavimo kokybės gerinimui reikalingas kompetencijas, skaičius</t>
  </si>
  <si>
    <t>P.N.910</t>
  </si>
  <si>
    <t>Produkto vertinimo kriterijus: Parengtos piliečių chartijos, skaičius</t>
  </si>
  <si>
    <t>P.B.238</t>
  </si>
  <si>
    <t>Produkto vertinimo kriterijus: Sukurtos arba atnaujintos atviros erdvės miestų vietovėse, m2</t>
  </si>
  <si>
    <t>P.B.239</t>
  </si>
  <si>
    <t>Produkto vertinimo kriterijus: Pastatyti arba atnaujinti viešieji arba komerciniai pastatai miestų vietovėse,  m2</t>
  </si>
  <si>
    <t>P.S.328</t>
  </si>
  <si>
    <t>Produkto vertinimo kriterijus: Lietaus nuotėkio plotas, iš kurio surenkamam paviršiniam (lietaus) vandeniui tvarkyti, įrengta ir (ar) rekonstruota infrastruktūra, ha</t>
  </si>
  <si>
    <t>P.N.028</t>
  </si>
  <si>
    <t>Produkto vertinimo kriterijus: Inventorizuota neapskaityto paviršinių nuotekų nuotakyno dalis, proc.</t>
  </si>
  <si>
    <t>P.N.507</t>
  </si>
  <si>
    <t>Produkto vertinimo kriterijus: Parengti darnaus judumo planai, vnt.</t>
  </si>
  <si>
    <t>P.S.323</t>
  </si>
  <si>
    <t>Produkto vertinimo kriterijus: Įgyvendintos darnaus judumo priemonės, vnt.</t>
  </si>
  <si>
    <t>P.N.509</t>
  </si>
  <si>
    <t>Produkto vertinimo kriterijus: Įrengtos elektromobilių įkrovimo stotelės, vnt.</t>
  </si>
  <si>
    <t xml:space="preserve">P.S.321 </t>
  </si>
  <si>
    <t>Produkto vertinimo kriterijus: Įrengtų naujų dviračių ir/ar pėsčiųjų takų ir/ar trasų ilgis, km</t>
  </si>
  <si>
    <t xml:space="preserve">P.S.322 </t>
  </si>
  <si>
    <t>Produkto vertinimo kriterijus: Rekonstruotų dviračių ir/ar pėsčiųjų takų ir/ar trasų ilgis, km</t>
  </si>
  <si>
    <t>P.N.304</t>
  </si>
  <si>
    <t xml:space="preserve">Produkto vertinimo kriterijus: Modernizuoti kultūros infrastruktūros objektai, skaičius </t>
  </si>
  <si>
    <t>P.S.335</t>
  </si>
  <si>
    <t>Produkto vertinimo kriterijus: Sutvarkyti, įrengti ir pritaikyti lankymui gamtos ir kultūros paveldo objektai ir teritorijos, skaičius</t>
  </si>
  <si>
    <t>P.B.209</t>
  </si>
  <si>
    <t>Produkto vertinimo kriterijus: Numatomų apsilankymų remiamuose kultūros ir gamtos paveldo objektuose bei turistų traukos vietose skaičiaus padidėjimas, apsilankymai per metus</t>
  </si>
  <si>
    <t>P.B.214</t>
  </si>
  <si>
    <t>Produkto vertinimo kriterijus: Bendras rekonstruotų arba atnaujintų kelių ilgis, km</t>
  </si>
  <si>
    <t>P.S.342</t>
  </si>
  <si>
    <t>Produkto vertinimo kriterijus: Įdiegtos saugų eismą gerinančios ir aplinkosaugos priemonės, vnt.</t>
  </si>
  <si>
    <t>P.S.364</t>
  </si>
  <si>
    <t>Produkto vertinimo kriterijus: Naujos atviros erdvės vietovėse nuo 1 iki 6 tūkst. gyv. (išskyrus savivaldybių centrus)“, m2</t>
  </si>
  <si>
    <t>P.S.365</t>
  </si>
  <si>
    <t>Produkto vertinimo kriterijus: Atnaujinti ir (ar) pritaikyti naujai paskirčiai pastatai ir statiniai kaimo vietovėse“, kv. m.</t>
  </si>
  <si>
    <t>KPP.01</t>
  </si>
  <si>
    <t>Produkto vertinimo kriterijus: Veiksmų, kuriais remiamos investicijos į mažos apimties infrastruktūrą, skaičius</t>
  </si>
  <si>
    <t>KPP.02</t>
  </si>
  <si>
    <t>Produkto vertinimo kriterijus: Gyventojų, kurie naudojasi geresnėmis paslaugomis / infrastruktūra, skaičius</t>
  </si>
  <si>
    <t>KPP.03</t>
  </si>
  <si>
    <t>Produkto vertinimo kriterijus: Regioninio planavimo būdu įgyvendintų mažos apimties infrastruktūros projektų skaičius</t>
  </si>
  <si>
    <t xml:space="preserve"> </t>
  </si>
  <si>
    <t>P.N.050</t>
  </si>
  <si>
    <t>Produkto vertinimo kriterijus: Gyventojai, kuriems teikiamos vandens tiekimo paslaugos naujai pastatytais geriamojo vandens tiekimo tinklais, gyventojų skaičius, vnt.</t>
  </si>
  <si>
    <t>P.N.051</t>
  </si>
  <si>
    <t>Produkto vertinimo kriterijus: Gyventojai, kuriems teikiamos vandens tiekimo paslaugos iš naujai pastatytų ir (arba) rekonstruotų geriamojo vandens gerinimo įrenginių“, gyventojų skaičius, vnt.</t>
  </si>
  <si>
    <t>P.N.053</t>
  </si>
  <si>
    <t>Produkto vertinimo kriterijus: Gyventojai, kuriems teikiamos paslaugos naujai pastatytais nuotekų surinkimo tinklais, gyventojų ekvivalentas</t>
  </si>
  <si>
    <t>P.N.054</t>
  </si>
  <si>
    <t>Produkto vertinimo kriterijus: Gyventojai, kuriems teikiamos nuotekų valymo paslaugos naujai pastatytais ir (arba) rekonstruotais nuotekų valymo įrenginiais, gyventojų ekvivalentas</t>
  </si>
  <si>
    <t>P.S.333</t>
  </si>
  <si>
    <t>Produkto vertinimo kriterijus: Rekonstruotų vandens tiekimo ir nuotekų surinkimo tinklų ilgis, km</t>
  </si>
  <si>
    <t>P.B.218</t>
  </si>
  <si>
    <t>Produkto vertinimo kriterijus: Papildomi gyventojai, kuriems teikiamos pagerintos vandens tiekimo paslaugos, asmenys</t>
  </si>
  <si>
    <t>P.B.219</t>
  </si>
  <si>
    <t>Produkto vertinimo kriterijus: Papildomi gyventojai, kuriems teikiamos pagerintos nuotekų tvarkymo paslaugos, gyventojų ekvivalentas</t>
  </si>
  <si>
    <t>P.S.329</t>
  </si>
  <si>
    <t xml:space="preserve">Produkto vertinimo kriterijus: Sukurti / pagerinti atskiro komunalinių atliekų surinkimo pajėgumai, tonos/metai </t>
  </si>
  <si>
    <t>P. N.092</t>
  </si>
  <si>
    <t>Produkto vertinimo kriterijus: Kraštovaizdžio ir (ar) gamtinio karkaso formavimo aspektais pakeisti ar pakoreguoti savivaldybių ar jų dalių bendrieji planai, skaičius</t>
  </si>
  <si>
    <t>P. N.093</t>
  </si>
  <si>
    <t>Produkto vertinimo kriterijus: Likviduoti kraštovaizdį darkantys bešeimininkiai apleisti statiniai ir įrenginiai, skaičius</t>
  </si>
  <si>
    <t>P. N.094</t>
  </si>
  <si>
    <t>Produkto vertinimo kriterijus: Rekultyvuotos atvirais kasiniais pažeistos žemės, skaičius</t>
  </si>
  <si>
    <t>P. S.338</t>
  </si>
  <si>
    <t>Produkto vertinimo kriterijus: Išsaugoti, sutvarkyti ar atkurti įvairaus teritorinio lygmens kraštovaizdžio arealai, skaičius</t>
  </si>
  <si>
    <t>P.S.325</t>
  </si>
  <si>
    <t>Produkto vertinimo kriterijus: Įsigytos naujos ekologiškos viešojo transporto priemonės, vnt.</t>
  </si>
  <si>
    <t>P.N.817</t>
  </si>
  <si>
    <t>Produkto vertinimo kriterijus: Įrengti ženklinimo infrastruktūros objektai, skaičius</t>
  </si>
  <si>
    <t>3. Rekreacinis potencialas išlieka didelis (Žemaitijos nacionalinis, Varnių ir Ventos regioniniai parkai).</t>
  </si>
  <si>
    <t>3. Nepakankamai naudojami nebeveikiantys pramonės objektai</t>
  </si>
  <si>
    <t>1. Regiono plėtros plano įgyvendinimas įtakos veiksnio pokyčiui neturėjo.</t>
  </si>
  <si>
    <t>3. Regiono plėtros plano įgyvendinimas įtakos veiksnio pokyčiui neturėjo.</t>
  </si>
  <si>
    <t>2. Regiono plėtros plano įgyvendinimas įtakos veiksnio pokyčiui neturėjo.</t>
  </si>
  <si>
    <t>4. Regiono plėtros plano įgyvendinimas įtakos veiksnio pokyčiui neturėjo.</t>
  </si>
  <si>
    <t>5. Regiono plėtros plano įgyvendinimas įtakos veiksnio pokyčiui neturėjo.</t>
  </si>
  <si>
    <t>7. Regiono plėtros plano įgyvendinimas įtakos veiksnio pokyčiui neturėjo.</t>
  </si>
  <si>
    <t>Rezultato vertinimo kriterijus: Turistų skaičius regiono apgyvendinimo įstaigose, vnt.</t>
  </si>
  <si>
    <t xml:space="preserve">  </t>
  </si>
  <si>
    <t>Rezultato vertinimo kriterijus: Numatomų apsilankymų remiamuose kultūros ir gamtos paveldo objektuose bei turistų traukos vietose skaičiaus padidėjimas, apsilankymai per metus</t>
  </si>
  <si>
    <t>P.S.330</t>
  </si>
  <si>
    <t>Sukurti / pagerinti maisto / virtuvės atliekų apdorojimo pajėgumai (tonos/metai)</t>
  </si>
  <si>
    <t>P.S.324</t>
  </si>
  <si>
    <t>Įdiegtos intelektinės transporto sistemos</t>
  </si>
  <si>
    <t>Rezultato vertinimo kriterijus: Sugaištas kelionės automobilių keliais (išskyrus TEN-T kelius) laikas, mln. val.</t>
  </si>
  <si>
    <t>16. Regiono plėtros plano įgyvendinimas įtakos veiksnio pokyčiui neturi. Jame naujų kelių tiesimas nenumatytas, numatytas tik rekonstravimas.</t>
  </si>
  <si>
    <t>2. Regiono plėtros plano įgyvendinimas įtakos veiksnio pokyčiui neturi.</t>
  </si>
  <si>
    <t>3. Regiono plėtros plano įgyvendinimas įtakos veiksnio pokyčiui neturi.</t>
  </si>
  <si>
    <t>4. Regiono plėtros plano įgyvendinimas įtakos veiksnio pokyčiui neturi.</t>
  </si>
  <si>
    <t>9. Regiono plėtros plano įgyvendinimas įtakos veiksnio pokyčiui neturi.</t>
  </si>
  <si>
    <t>6. Regiono plėtros plano įgyvendinimas įtakos veiksnio pokyčiui neturi.</t>
  </si>
  <si>
    <t>4. Gamtiniai, kultūriniai ir istoriniai ištekliai išlieka patrauklūs.</t>
  </si>
  <si>
    <t>16. Regiono plėtros plano įgyvendinimas įtakos veiksnio pokyčiui neturi.</t>
  </si>
  <si>
    <t>14. Regiono plėtros plano įgyvendinimas įtakos veiksnio pokyčiui neturi.</t>
  </si>
  <si>
    <t>12. Regiono plėtros plano įgyvendinimas įtakos veiksnio pokyčiui neturi.</t>
  </si>
  <si>
    <t>10.  Paslaugų teikimo infrastruktūra pagerinta 19-koje viešąsias sveikatos priežiūros paslaugas teikiančių įstaigų. 48 proc. regiono gyventojų (62131 gyventojas) turės galimybę pasinaudoti pagerintomis pirminės sveikatos priežiūros paslaugomis.</t>
  </si>
  <si>
    <t xml:space="preserve">11. Regiono plėtros plano įgyvendinimas įtakos veiksnio pokyčiui neturi. </t>
  </si>
  <si>
    <t>2. Rekonstruota apleistos teritorijos tarp Karaliaus Mindaugo gatvės ir geležinkelio Šiauliai–Klaipėda, Telšių mieste, infrastruktūra, sudarant palankias sąlygas pramonės ir verslo aplinkos plėtrai ir kūrimui, baigtas Rietavo miesto apleistos teritorijos L. Ivinskio g. 16 atnaujinimas ir plėtra.</t>
  </si>
  <si>
    <t>15. Gerėja visuomenės sveikatos priežiūros ir stiprinimo ir sveikos gyvensenos propagavimo paslaugų vystymas – plečiamas regiono gyventojų sveikatos raštingumo lygis, formuojami pozityvūs jų sveikos gyvensenos įgūdžiai, gerinant paslaugų prieinamumą ir kokybę, skatinant sveiką senėjimą.</t>
  </si>
  <si>
    <t>1. Regiono plėtros plano įgyvendinimas įtakos veiksnio pokyčiui neturi.</t>
  </si>
  <si>
    <t>13. Regiono plėtros plano įgyvendinimas įtakos veiksnio pokyčiui neturi.</t>
  </si>
  <si>
    <t>Rezultato vertinimo kriterijus: Anglies dioksido (išskyrus išsiskiriantį iš biomasės) kiekis, namų ūkių išmestas į atmosferą iš transporto veiklos“, tūkst. Tonų</t>
  </si>
  <si>
    <t>Rezultato vertinimo kriterijus: Apsilankymų pas gydytojus skaičiaus, tenkančio vienam gyventojui, skirtumas tarp miestų ir rajonų savivaldybių gyventojų, apsilankymų skaičius, tenkantis 1 gyventojui</t>
  </si>
  <si>
    <t>Rezultato vertinimo kriterijus: Keleivių vežimas regiono autobusų parkų autobusais, mln. Keleivių</t>
  </si>
  <si>
    <t xml:space="preserve">13. Telšių regiono demografinės senatvės koeficientas 2021 metų pradžioje šiek tiek padidėjo lyginant su 2020 m. Tačiau šis rodiklis išlieka vienas mažiausių Lietuvoje (132), mažesnis buvo tik Vilniaus regione (102) ir Klaipėdos regione (120). Nepaisant gyventojų skaičiaus mažėjimo, Telšių regione ir jį sudarančiose savivaldybėse demografinė struktūra išlieka gana palanki. </t>
  </si>
  <si>
    <t>14. Miškingumo rodiklis išlieka stabilus (nuo 2018 m. iki 2020 m. šis rodiklis siekia 36,7 proc.).</t>
  </si>
  <si>
    <t>12. Sumažėjęs Telšių apskrities ligoninėse gydomų ligonių skaičius, tenkantis 1000 gyventojų, yra 174,8. 2020 m. šis rodiklis didesnis už Vilniaus regiono rodiklį.</t>
  </si>
  <si>
    <t>15. Vandens paėmimas 2020 m. lyginant su 2019 m. padidėjo 8,51 proc. Ūkio, buities ir gamybos nuotekų išleidimas į paviršinius vandenis 2020 m. padidėjo 16,7 proc. lyginant su 2019 m. 2021 m. baigti įgyvendinti 2 projektai pagal priemonę 05.3.2-APVA-R-014 „Geriamojo vandens tiekimo ir nuotekų tvarkymo sistemų renovavimas ir plėtra, įmonių valdymo tobulinimas“. Regiono plėtros plano įgyvendinimo įtaka veiksnio pokyčiui stipriau pasireikš  baigus įgyvendinti visus projektus pagal priemones: 05.3.2-APVA-R-014 „Geriamojo vandens tiekimo ir nuotekų tvarkymo sistemų renovavimas ir plėtra, įmonių valdymo tobulinimas“ ir 05.1.1-APVA-R-007 „Paviršinių nuotekų sistemų tvarkymas“.</t>
  </si>
  <si>
    <t>1. Išlieka dideli vidiniai regiono ekonominiai netolygumai.  Investicijos į ilgalaikį materialųjį turtą, skaičiuojant vienam Telšių regiono gyventojui, 2020 metais sudarė 1870 Eur. ir, palyginti su 2019 metais, sumažėjo 4,4 proc. Daugiausia regione investuojama Mažeikiuose veikiančiose įmonėse (2461 Eur/gyv.), mažiausia  – Rietave (877 Eur/gyv.).</t>
  </si>
  <si>
    <t>5. Gerėja esamos rekreacinės infrastruktūros įrengimo lygis. 2021 m. baigtas sutvarkyti poilsio ir rekreacijos zona  šalia Rietavo kunigaikščių Oginskių dvarvietės.  2022 m. planuojama baigti įgyvendinti projektus: „Plungės miesto poilsio ir rekreacijos zonų sukūrimas prie Babrungo upės ir Gondingos  hidroelektrinės tvenkinio bei prieigų prie jų sutvarkymas“ ir „Rietavo miesto viešųjų erdvių kompleksinis sutvarkymas“.</t>
  </si>
  <si>
    <t xml:space="preserve">7. Bendradarbiaujant regiono savivaldybėms, gerėja turizmo marketingo veikla, rengiamos nuorodos į turizmo objektus - baigtas įgyvendinti projekto „Telšių regiono savivaldybes jungiančių turizmo trasų informacinės infrastruktūros plėtra“ I etapas, 2022 m. planuojamas baigti  II etapas. </t>
  </si>
  <si>
    <t>8. Kultūros paveldo objektų būklė gerėja - rekonstruota Mažeikių rajono Renavo dvaro sodybos oficina bei pritaikyta viešojo turizmo reikmėms, baigtas Rietavo Oginskių kultūros istorijos muziejaus kompleksinis sutvarkymas ir pritaikymas kultūrinėms, edukacinėms reikmėms, baigiamas Plungės M. Oginskio dvaro sodybos pastato–žirgyno pritaikymas visuomenės kultūros ir rekreacijos reikmėms (I etapas).</t>
  </si>
  <si>
    <t>10. 2021 m. baigti įgyvendinti du projektai: „Teikiamų paslaugų procesų tobulinimas ir aptarnavimo kokybės gerinimas Plungės rajono savivaldybėje“, „Paslaugų ir asmenų aptarnavimo kokybės gerinimas Telšių rajono savivaldybėje“. Regiono plėtros plano įgyvendinimo įtaka veiksnio pokyčiui pasireikš baigus įgyvendinti projektus pagal priemonę 10.1.3-ESFA-R-920 „Paslaugų ir asmenų aptarnavimo kokybės gerinimas savivaldybėse“.</t>
  </si>
  <si>
    <t xml:space="preserve">19. 2021 m. regione asmeninį kmpiuterį turėjo 83,5 proc. namų ūkių (2,1 proc. daugiau nei vidutiniškai šalyje), interneto prieigą – 87,7 proc. (1,1 proc. daugiau nei vidutiniškai šalyje). </t>
  </si>
  <si>
    <t>5. Didėja laisvų smulkaus ir vidutinio verslo nišų skaičius alternatyviai ūkinei veiklai, senoviniams amatams atgaivinti. 2021 m. baigtas sutvarkyti poilsio ir rekreacijos zona  šalia Rietavo kunigaikščių Oginskių dvarvietės,  2022 m. planuojama baigti įgyvendinti projektus: „Plungės miesto poilsio ir rekreacijos zonų sukūrimas prie Babrungo upės ir Gondingos  hidroelektrinės tvenkinio bei prieigų prie jų sutvarkymas“ ir „Rietavo miesto viešųjų erdvių kompleksinis sutvarkymas“.</t>
  </si>
  <si>
    <t>7. Regiono plėtros plano įgyvendinimo įtaka veiksnio pokyčiui pasireikš  baigus įgyvendinti projektus pagal priemones: 07.1.1-CPVA-R-905 „Miestų kompleksinė plėtra“, 05.4.1-LVPA-R-821 „Savivaldybes jungiančių turizmo trasų ir turizmo maršrutų informacinės infrastruktūros plėtra“.</t>
  </si>
  <si>
    <t xml:space="preserve">10. Regiono plėtros plano įgyvendinimas turi teigiamos įtakos veiksnio pokyčiui. Emigracija iš regiono nuo 2017 m. mažėja. 2021 metais iš regiono išvyko ir emigravo 4875  žmonės, t. y. 2056 žmonėmis mažiau nei 2017 metais. </t>
  </si>
  <si>
    <t>8. Būsto plėtra didėjo. 2020 m. pabaigoje, palyginti su 2014 m. tuo pačiu laikotarpiu, būstų skaičius regione padidėjo 3043 būstais (4,8 proc.) ir sudarė 65902 būstus. 2020 m. pabaigoje savivaldybių socialinio būsto fondas siekė 880 soacialinius būstus. Baigus įgyvendinti Telšių r. sav. administracijos projektą pagal priemonę 08.1.2-CPVA-R-408 „Socialinio būsto fondo plėtra“ socialinio būsto fonas padidės dar 26 būstais.</t>
  </si>
  <si>
    <t xml:space="preserve">5. Kaimo turizmo vystymas intensyvėja. Bendrai vietų skaičius apgyvendinimo įstaigose didėja, 2021 m. buvo 3851 vietos (nuo 2014 m. padidėjo 58 proc.). Nuo 2014 m. iki 2019 m. vietinių turistų išlaidos didėjo 42,9 proc. </t>
  </si>
  <si>
    <t xml:space="preserve">9. Pagerėjo neformaliojo švietimo veiklų kokybė Plungės rajone ir Rietave. Rietave baigtas renovuoti pastatas Parko g. 10, pritaikant jį Rietavo Mykolo Kleopo Oginskio meno mokyklos veiklai, Plungės rajono savivaldybė įgyvendino projektą „Neformaliojo švietimo veiklų kokybės gerinimas Plungės rajone“. Kiti regiono projektai įgyvendinami. Taip pat iki 2021 m. pabaigos pagerinta 3 bendrojo ugdymo mokyklų infrastruktūra. </t>
  </si>
  <si>
    <t>17. Regiono registruotas nedarbas 2021 m. siekė 13,6 proc. ir buvo 0,6 proc. aukštesnis už vidutinį šalyje. Galutinė Regiono plėtros plano įgyvendinimo įtaka veiksnio pokyčiui pasireikš baigus įgyvendinti projektus pagal priemonę 07.1.1-CPVA-R-905 „Miestų kompleksinė plėtra“.</t>
  </si>
  <si>
    <t>20. Gerėja gyvenimo kokybė miesteliuose ir kaimo vietovėse. Pagal priemonę 08.2.1-CPVA-R-908 „Kaimo gyvenamųjų vietovių atnaujinimas“ baigti projektai Sedoje, Viekšniuose ir Varniuose. Pagal priemonę „Pagrindinės paslaugos ir kaimų atnaujinimas kaimo vietovėse“ veiklos sritys „Parama investicijoms į visų sričių mažos apimties infrastruktūrą“ ir „Parama investicijoms į kaimo kultūros ir gamtos paveldo kraštovaizdį“  sutvarkyta 26 kaimų viešoji infrastuktūra.</t>
  </si>
  <si>
    <t>6. Regiono plėtros plano įgyvendinimo įtaka veiksnio pokyčiui akivaizdi. Vystoma Telšių regiono savivaldybes jungianti turizmo trąsų informacinė infrastruktūra, siekiama sukurti ar atkurti įvairiaus teritorinio lygmens kraštovaizdžio arealus.</t>
  </si>
  <si>
    <t xml:space="preserve">7. Didėja bendrojo ugdymo mokinių, kurie mokosi bent už 289 tūkst. eurų pagal veiksmų programą ERPF lėšomis atnaujintose įstaigose, dalis, ji siekia 6,6 proc. </t>
  </si>
  <si>
    <t>8.  Regiono plėtros plano įgyvendinimo įtaka veiksnio pokyčiui pasireikš, baigus įgyvendinti projektus „Telšių kultūros centro modernizavimas, pritaikant visuomenės  poreikiams“ ir „Žemaičių muziejaus „Alka“ modernizavimas“.</t>
  </si>
  <si>
    <t xml:space="preserve">6. Gerėja keliautojams skirtos paslaugų infrastruktūros kokybė. Sutvarkytos miestų ir kaimų infrastruktūra ir  viešosios erdvės. </t>
  </si>
  <si>
    <t>11. Regiono plėtros plano įgyvendinimo įtaka veiksnio pokyčiui pasireikš, baigus įgyvendinti projektą „Telšių kultūros centro modernizavimas, pritaikant visuomenės  poreikiams“ ir „Žemaičių muziejaus „Alka“ modernizavimas“.</t>
  </si>
  <si>
    <t>18.  2020 m. Mažeikių rajono savivaldybėje į aplinką išmesta 94,06 proc. iš stacionarių taršos šaltinių regione išmetamų teršalų, o tai yra 7,68 proc. mažiau nei 2019 m.</t>
  </si>
  <si>
    <t>8. Regionų socialiniams ir ekonominiams skirtumams mažinti ir jų plėtrai skatinti pagal Telšių regiono plėtros planą 2014–2020 m. numatyta lėšų, iš viso: 82,2 mln. Eur. Panaudota numatytų lėšų, iš viso: 69,2 mln. Eur (84,1 proc.).</t>
  </si>
  <si>
    <t xml:space="preserve">1. 2020 metų pabaigoje tiesioginės užsienio investicijos vienam gyventojui (toliau – TUI/gyv.) Telšių apskrityje sudarė vidutiniškai 4104 eurus, t.y. 4459 eurų mažiau nei vidutiniškai šalyje. Didžiausią apskrities tiesioginių užsienio investicijų dalį pritraukė Mažeikių rajono savivaldybė – tiek absoliučiu dydžiu, tiek skaičiuojant TUI/gyv. 2020 metų pabaigoje TUI/gyv. Mažeikių rajono savivaldybėje siekė 9640 eurus ir buvo 2,35 karto didesnės nei vidutiniškai apskrityje. Mažiausios TUI/gyv. 2020 metų pabaigoje buvo Telšių rajono savivaldybėje (309 eurų). Plungės r. sav., Rietavo sav. ir Telšių r. sav. nėra tokios patrauklios užsienio investicijoms kaip Mažeikių r. sav., kurioje veikia naftos perdirbimo įmonė AB „ORLEN Lietuva“.  Galutinė Regiono plėtros plano įgyvendinimo įtaka veiksnio pokyčiui pasireikš, baigus įgyvendinti projektus pagal priemonę 07.1.1-CPVA-R-905 „Miestų kompleksinė plėtra“. </t>
  </si>
  <si>
    <t xml:space="preserve">9. Regiono plėtros plano įgyvendinimo įtaka veiksnio pokyčiui akivaizdi. Gyvenimo kokybės lygis kaimo vietovėse gerėja (sutvarkyta 26-ių kaimų viešoji infrastuktūra).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</si>
</sst>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sz val="10"/>
      <color theme="1"/>
      <name val="Times New Roman"/>
      <family val="1"/>
      <charset val="186"/>
    </font>
    <font>
      <sz val="10"/>
      <name val="Arial"/>
      <family val="2"/>
      <charset val="186"/>
    </font>
    <font>
      <b/>
      <sz val="9"/>
      <name val="Times New Roman"/>
      <family val="1"/>
      <charset val="186"/>
    </font>
    <font>
      <sz val="12"/>
      <name val="Times New Roman"/>
      <family val="1"/>
      <charset val="186"/>
    </font>
    <font>
      <sz val="11"/>
      <name val="Calibri"/>
      <family val="2"/>
      <charset val="186"/>
      <scheme val="minor"/>
    </font>
    <font>
      <b/>
      <sz val="12"/>
      <name val="Times New Roman"/>
      <family val="1"/>
      <charset val="186"/>
    </font>
    <font>
      <sz val="9"/>
      <name val="Times New Roman"/>
      <family val="1"/>
      <charset val="186"/>
    </font>
    <font>
      <sz val="11"/>
      <name val="Times New Roman"/>
      <family val="1"/>
      <charset val="186"/>
    </font>
    <font>
      <sz val="10"/>
      <name val="Times New Roman"/>
      <family val="1"/>
      <charset val="186"/>
    </font>
    <font>
      <sz val="9"/>
      <color theme="1"/>
      <name val="Calibri"/>
      <family val="2"/>
      <charset val="186"/>
      <scheme val="minor"/>
    </font>
    <font>
      <sz val="11"/>
      <color rgb="FFFF0000"/>
      <name val="Calibri"/>
      <family val="2"/>
      <charset val="186"/>
      <scheme val="minor"/>
    </font>
    <font>
      <sz val="9"/>
      <name val="Times New Roman"/>
      <family val="1"/>
    </font>
    <font>
      <sz val="10"/>
      <name val="Times New Roman"/>
      <family val="1"/>
    </font>
    <font>
      <b/>
      <sz val="9"/>
      <name val="Times New Roman"/>
      <family val="1"/>
    </font>
    <font>
      <sz val="10"/>
      <color theme="9" tint="-0.249977111117893"/>
      <name val="Times New Roman"/>
      <family val="1"/>
      <charset val="186"/>
    </font>
    <font>
      <sz val="10"/>
      <color theme="9" tint="-0.249977111117893"/>
      <name val="Times New Roman"/>
      <family val="1"/>
    </font>
    <font>
      <sz val="12"/>
      <color rgb="FFFF0000"/>
      <name val="Times New Roman"/>
      <family val="1"/>
    </font>
    <font>
      <sz val="9"/>
      <name val="Calibri"/>
      <family val="2"/>
      <charset val="186"/>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78">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6" fillId="0" borderId="0" xfId="0" applyFont="1"/>
    <xf numFmtId="0" fontId="2" fillId="0" borderId="0" xfId="0" applyFont="1"/>
    <xf numFmtId="0" fontId="3" fillId="0" borderId="4" xfId="0" applyFont="1" applyBorder="1"/>
    <xf numFmtId="0" fontId="3" fillId="0" borderId="1" xfId="0" applyFont="1" applyBorder="1"/>
    <xf numFmtId="0" fontId="1" fillId="0" borderId="0" xfId="0" applyFont="1"/>
    <xf numFmtId="0" fontId="7" fillId="0" borderId="0" xfId="0" applyFont="1"/>
    <xf numFmtId="0" fontId="6" fillId="0" borderId="0" xfId="0" applyFont="1" applyAlignment="1">
      <alignment horizontal="left" vertical="center"/>
    </xf>
    <xf numFmtId="0" fontId="6" fillId="0" borderId="0" xfId="0" applyFont="1" applyAlignment="1">
      <alignment vertical="center"/>
    </xf>
    <xf numFmtId="0" fontId="8" fillId="0" borderId="0" xfId="0" applyFont="1" applyAlignment="1">
      <alignment vertical="center"/>
    </xf>
    <xf numFmtId="0" fontId="5" fillId="2" borderId="1" xfId="0" applyFont="1" applyFill="1" applyBorder="1" applyAlignment="1">
      <alignment vertical="center" wrapText="1"/>
    </xf>
    <xf numFmtId="0" fontId="9" fillId="2" borderId="1" xfId="0" applyFont="1" applyFill="1" applyBorder="1" applyAlignment="1">
      <alignment vertical="center" wrapText="1"/>
    </xf>
    <xf numFmtId="0" fontId="5" fillId="0" borderId="1" xfId="0" applyFont="1" applyBorder="1" applyAlignment="1">
      <alignment vertical="center" wrapText="1"/>
    </xf>
    <xf numFmtId="0" fontId="0" fillId="0" borderId="0" xfId="0" applyAlignment="1">
      <alignment wrapText="1"/>
    </xf>
    <xf numFmtId="0" fontId="10" fillId="0" borderId="0" xfId="0" applyFont="1" applyAlignment="1">
      <alignment horizontal="left" vertical="top" wrapText="1"/>
    </xf>
    <xf numFmtId="0" fontId="3" fillId="0" borderId="0" xfId="0" applyFont="1"/>
    <xf numFmtId="0" fontId="3" fillId="0" borderId="6" xfId="0" applyFont="1" applyBorder="1" applyAlignment="1">
      <alignment wrapText="1"/>
    </xf>
    <xf numFmtId="0" fontId="3" fillId="0" borderId="7" xfId="0" applyFont="1" applyBorder="1" applyAlignment="1">
      <alignment wrapText="1"/>
    </xf>
    <xf numFmtId="0" fontId="9" fillId="3" borderId="1" xfId="0" applyFont="1" applyFill="1" applyBorder="1" applyAlignment="1">
      <alignment horizontal="right" vertical="center" wrapText="1"/>
    </xf>
    <xf numFmtId="0" fontId="3" fillId="0" borderId="2" xfId="0" applyFont="1" applyBorder="1"/>
    <xf numFmtId="0" fontId="1" fillId="0" borderId="8" xfId="0" applyFont="1" applyBorder="1" applyAlignment="1">
      <alignment wrapText="1"/>
    </xf>
    <xf numFmtId="0" fontId="0" fillId="0" borderId="8" xfId="0" applyBorder="1" applyAlignment="1">
      <alignment wrapText="1"/>
    </xf>
    <xf numFmtId="0" fontId="12" fillId="0" borderId="0" xfId="0" applyFont="1" applyAlignment="1">
      <alignment wrapText="1"/>
    </xf>
    <xf numFmtId="0" fontId="3" fillId="0" borderId="1" xfId="0" applyFont="1" applyBorder="1" applyAlignment="1">
      <alignment wrapText="1"/>
    </xf>
    <xf numFmtId="0" fontId="11" fillId="0" borderId="1" xfId="0" applyFont="1" applyBorder="1" applyAlignment="1">
      <alignment wrapText="1"/>
    </xf>
    <xf numFmtId="0" fontId="13" fillId="0" borderId="4" xfId="0" applyFont="1" applyBorder="1" applyAlignment="1">
      <alignment wrapText="1"/>
    </xf>
    <xf numFmtId="4" fontId="9" fillId="0" borderId="1" xfId="0" applyNumberFormat="1" applyFont="1" applyBorder="1" applyAlignment="1">
      <alignment vertical="center" wrapText="1"/>
    </xf>
    <xf numFmtId="0" fontId="9" fillId="0" borderId="1" xfId="0" applyFont="1" applyBorder="1" applyAlignment="1">
      <alignment vertical="top" wrapText="1"/>
    </xf>
    <xf numFmtId="0" fontId="11" fillId="0" borderId="4" xfId="0" applyFont="1" applyBorder="1" applyAlignment="1">
      <alignment wrapText="1"/>
    </xf>
    <xf numFmtId="0" fontId="11" fillId="0" borderId="1" xfId="0" applyFont="1" applyBorder="1" applyAlignment="1">
      <alignment horizontal="justify" vertical="center"/>
    </xf>
    <xf numFmtId="4" fontId="7" fillId="0" borderId="0" xfId="0" applyNumberFormat="1" applyFont="1"/>
    <xf numFmtId="0" fontId="12" fillId="0" borderId="0" xfId="0" applyFont="1"/>
    <xf numFmtId="0" fontId="9" fillId="3" borderId="1" xfId="0" applyFont="1" applyFill="1" applyBorder="1" applyAlignment="1">
      <alignment horizontal="right" vertical="top" wrapText="1"/>
    </xf>
    <xf numFmtId="0" fontId="11" fillId="0" borderId="6" xfId="0" applyFont="1" applyBorder="1" applyAlignment="1">
      <alignment wrapText="1"/>
    </xf>
    <xf numFmtId="0" fontId="11" fillId="0" borderId="1" xfId="0" applyFont="1" applyBorder="1"/>
    <xf numFmtId="0" fontId="9" fillId="0" borderId="1" xfId="0" applyFont="1" applyBorder="1" applyAlignment="1">
      <alignment horizontal="right" vertical="center" wrapText="1"/>
    </xf>
    <xf numFmtId="0" fontId="9" fillId="0" borderId="1" xfId="0" applyFont="1" applyBorder="1" applyAlignment="1">
      <alignment vertical="center" wrapText="1"/>
    </xf>
    <xf numFmtId="0" fontId="15" fillId="0" borderId="1" xfId="0" applyFont="1" applyBorder="1" applyAlignment="1">
      <alignment wrapText="1"/>
    </xf>
    <xf numFmtId="0" fontId="3" fillId="0" borderId="1" xfId="0" applyFont="1" applyBorder="1" applyAlignment="1">
      <alignment horizontal="left" vertical="center" wrapText="1"/>
    </xf>
    <xf numFmtId="0" fontId="3" fillId="0" borderId="6" xfId="0" applyFont="1" applyBorder="1" applyAlignment="1">
      <alignment horizontal="left" vertical="center"/>
    </xf>
    <xf numFmtId="0" fontId="3" fillId="0" borderId="1" xfId="0" applyFont="1" applyBorder="1" applyAlignment="1">
      <alignment vertical="center"/>
    </xf>
    <xf numFmtId="0" fontId="3" fillId="0" borderId="1" xfId="0" applyFont="1" applyBorder="1" applyAlignment="1">
      <alignment vertical="center" wrapText="1"/>
    </xf>
    <xf numFmtId="0" fontId="11" fillId="0" borderId="1" xfId="0" applyFont="1" applyBorder="1" applyAlignment="1">
      <alignment vertical="top" wrapText="1"/>
    </xf>
    <xf numFmtId="0" fontId="14" fillId="0" borderId="1" xfId="0" applyFont="1" applyBorder="1" applyAlignment="1">
      <alignment vertical="top" wrapText="1"/>
    </xf>
    <xf numFmtId="0" fontId="17" fillId="0" borderId="1" xfId="0" applyFont="1" applyBorder="1" applyAlignment="1">
      <alignment wrapText="1"/>
    </xf>
    <xf numFmtId="0" fontId="15" fillId="0" borderId="4" xfId="0" applyFont="1" applyBorder="1" applyAlignment="1">
      <alignment wrapText="1"/>
    </xf>
    <xf numFmtId="0" fontId="18" fillId="0" borderId="0" xfId="0" applyFont="1" applyAlignment="1">
      <alignment wrapText="1"/>
    </xf>
    <xf numFmtId="0" fontId="19" fillId="0" borderId="0" xfId="0" applyFont="1" applyAlignment="1">
      <alignment vertical="center"/>
    </xf>
    <xf numFmtId="0" fontId="13" fillId="0" borderId="0" xfId="0" applyFont="1"/>
    <xf numFmtId="0" fontId="13" fillId="0" borderId="0" xfId="0" applyFont="1" applyAlignment="1">
      <alignment wrapText="1"/>
    </xf>
    <xf numFmtId="0" fontId="15" fillId="0" borderId="1" xfId="0" applyFont="1" applyBorder="1" applyAlignment="1">
      <alignment horizontal="justify" vertical="center" wrapText="1"/>
    </xf>
    <xf numFmtId="0" fontId="15" fillId="0" borderId="0" xfId="0" applyFont="1" applyAlignment="1">
      <alignment wrapText="1"/>
    </xf>
    <xf numFmtId="0" fontId="7" fillId="0" borderId="4" xfId="0" applyFont="1" applyBorder="1" applyAlignment="1">
      <alignment wrapText="1"/>
    </xf>
    <xf numFmtId="0" fontId="11" fillId="0" borderId="1" xfId="0" applyFont="1" applyBorder="1" applyAlignment="1">
      <alignment vertical="center" wrapText="1"/>
    </xf>
    <xf numFmtId="0" fontId="8" fillId="0" borderId="0" xfId="0" applyFont="1"/>
    <xf numFmtId="0" fontId="6" fillId="2" borderId="1" xfId="0" applyFont="1" applyFill="1" applyBorder="1" applyAlignment="1">
      <alignment vertical="top" wrapText="1"/>
    </xf>
    <xf numFmtId="0" fontId="6" fillId="3" borderId="1" xfId="0" applyFont="1" applyFill="1" applyBorder="1" applyAlignment="1">
      <alignment horizontal="right" vertical="top" wrapText="1"/>
    </xf>
    <xf numFmtId="0" fontId="9" fillId="0" borderId="9" xfId="0" applyFont="1" applyBorder="1" applyAlignment="1">
      <alignment horizontal="right" vertical="center" wrapText="1"/>
    </xf>
    <xf numFmtId="0" fontId="7" fillId="0" borderId="0" xfId="0" applyFont="1" applyAlignment="1">
      <alignment wrapText="1"/>
    </xf>
    <xf numFmtId="0" fontId="20" fillId="0" borderId="0" xfId="0" applyFont="1" applyAlignment="1">
      <alignment wrapText="1"/>
    </xf>
    <xf numFmtId="4" fontId="7" fillId="0" borderId="0" xfId="0" applyNumberFormat="1" applyFont="1" applyAlignment="1">
      <alignment wrapText="1"/>
    </xf>
    <xf numFmtId="0" fontId="14" fillId="0" borderId="1" xfId="0" applyFont="1" applyBorder="1" applyAlignment="1">
      <alignment vertical="center" wrapText="1"/>
    </xf>
    <xf numFmtId="0" fontId="16" fillId="0" borderId="1" xfId="0" applyFont="1" applyBorder="1" applyAlignment="1">
      <alignment vertical="center" wrapText="1"/>
    </xf>
    <xf numFmtId="0" fontId="3" fillId="0" borderId="2" xfId="0" applyFont="1" applyBorder="1"/>
    <xf numFmtId="0" fontId="0" fillId="0" borderId="4" xfId="0" applyBorder="1"/>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1" applyFont="1" applyBorder="1" applyAlignment="1">
      <alignment horizontal="center" vertical="center" wrapText="1"/>
    </xf>
    <xf numFmtId="0" fontId="7" fillId="0" borderId="3" xfId="0" applyFont="1" applyBorder="1" applyAlignment="1">
      <alignment horizontal="center" vertical="center" wrapText="1"/>
    </xf>
    <xf numFmtId="0" fontId="5" fillId="0" borderId="1" xfId="1" applyFont="1" applyBorder="1" applyAlignment="1">
      <alignment horizontal="center" vertical="center" wrapText="1"/>
    </xf>
    <xf numFmtId="0" fontId="5" fillId="0" borderId="5" xfId="1" applyFont="1" applyBorder="1" applyAlignment="1">
      <alignment horizontal="center" vertical="center" wrapText="1"/>
    </xf>
  </cellXfs>
  <cellStyles count="2">
    <cellStyle name="Įprastas" xfId="0" builtinId="0"/>
    <cellStyle name="Įprastas 2" xfId="1" xr:uid="{00000000-0005-0000-0000-000001000000}"/>
  </cellStyles>
  <dxfs count="0"/>
  <tableStyles count="0" defaultTableStyle="TableStyleMedium2" defaultPivotStyle="PivotStyleLight16"/>
  <colors>
    <mruColors>
      <color rgb="FFF45E4A"/>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67"/>
  <sheetViews>
    <sheetView topLeftCell="A61" workbookViewId="0">
      <selection activeCell="D63" sqref="D63"/>
    </sheetView>
  </sheetViews>
  <sheetFormatPr defaultColWidth="9.140625" defaultRowHeight="15" x14ac:dyDescent="0.25"/>
  <cols>
    <col min="1" max="1" width="4.42578125" customWidth="1"/>
    <col min="2" max="2" width="48.85546875" customWidth="1"/>
    <col min="3" max="3" width="56.85546875" customWidth="1"/>
    <col min="4" max="4" width="48.7109375" customWidth="1"/>
    <col min="5" max="5" width="15.28515625" customWidth="1"/>
    <col min="6" max="6" width="10.5703125" customWidth="1"/>
    <col min="7" max="7" width="11.28515625" customWidth="1"/>
    <col min="8" max="8" width="10.5703125" customWidth="1"/>
    <col min="10" max="10" width="10.42578125" customWidth="1"/>
    <col min="11" max="11" width="10" customWidth="1"/>
    <col min="12" max="12" width="9.85546875" customWidth="1"/>
    <col min="13" max="13" width="10.5703125" customWidth="1"/>
    <col min="17" max="17" width="10.42578125" customWidth="1"/>
    <col min="18" max="18" width="10" customWidth="1"/>
    <col min="19" max="19" width="9.85546875" customWidth="1"/>
    <col min="20" max="20" width="10.5703125" customWidth="1"/>
    <col min="23" max="23" width="18.5703125" customWidth="1"/>
  </cols>
  <sheetData>
    <row r="1" spans="2:21" ht="15.75" customHeight="1" x14ac:dyDescent="0.25">
      <c r="C1" s="7" t="s">
        <v>20</v>
      </c>
      <c r="N1" s="1"/>
      <c r="U1" s="1"/>
    </row>
    <row r="2" spans="2:21" ht="15.75" x14ac:dyDescent="0.25">
      <c r="C2" s="7" t="s">
        <v>21</v>
      </c>
      <c r="N2" s="2"/>
      <c r="U2" s="2"/>
    </row>
    <row r="3" spans="2:21" ht="15.75" x14ac:dyDescent="0.25">
      <c r="C3" s="7" t="s">
        <v>22</v>
      </c>
      <c r="N3" s="2"/>
      <c r="U3" s="2"/>
    </row>
    <row r="4" spans="2:21" ht="15.75" x14ac:dyDescent="0.25">
      <c r="C4" s="7"/>
      <c r="N4" s="2"/>
      <c r="U4" s="2"/>
    </row>
    <row r="5" spans="2:21" ht="15.75" x14ac:dyDescent="0.25">
      <c r="B5" s="4" t="s">
        <v>23</v>
      </c>
      <c r="D5" s="7"/>
      <c r="N5" s="2"/>
      <c r="U5" s="2"/>
    </row>
    <row r="6" spans="2:21" ht="15.75" x14ac:dyDescent="0.25">
      <c r="B6" s="4" t="s">
        <v>19</v>
      </c>
      <c r="E6" s="3"/>
      <c r="F6" s="3"/>
      <c r="G6" s="3"/>
      <c r="H6" s="3"/>
    </row>
    <row r="7" spans="2:21" x14ac:dyDescent="0.25">
      <c r="B7" s="6" t="s">
        <v>3</v>
      </c>
      <c r="C7" s="5" t="s">
        <v>4</v>
      </c>
      <c r="D7" s="17"/>
    </row>
    <row r="8" spans="2:21" x14ac:dyDescent="0.25">
      <c r="B8" s="65" t="s">
        <v>0</v>
      </c>
      <c r="C8" s="66"/>
    </row>
    <row r="9" spans="2:21" ht="39" x14ac:dyDescent="0.25">
      <c r="B9" s="18" t="s">
        <v>125</v>
      </c>
      <c r="C9" s="35" t="s">
        <v>362</v>
      </c>
    </row>
    <row r="10" spans="2:21" s="15" customFormat="1" ht="79.150000000000006" customHeight="1" x14ac:dyDescent="0.25">
      <c r="B10" s="25" t="s">
        <v>126</v>
      </c>
      <c r="C10" s="26" t="s">
        <v>360</v>
      </c>
    </row>
    <row r="11" spans="2:21" ht="26.25" x14ac:dyDescent="0.25">
      <c r="B11" s="25" t="s">
        <v>127</v>
      </c>
      <c r="C11" s="31" t="s">
        <v>332</v>
      </c>
    </row>
    <row r="12" spans="2:21" x14ac:dyDescent="0.25">
      <c r="B12" s="25" t="s">
        <v>128</v>
      </c>
      <c r="C12" s="26" t="s">
        <v>354</v>
      </c>
    </row>
    <row r="13" spans="2:21" ht="51.75" x14ac:dyDescent="0.25">
      <c r="B13" s="25" t="s">
        <v>129</v>
      </c>
      <c r="C13" s="26" t="s">
        <v>381</v>
      </c>
      <c r="D13" s="49"/>
    </row>
    <row r="14" spans="2:21" ht="26.25" x14ac:dyDescent="0.25">
      <c r="B14" s="25" t="s">
        <v>130</v>
      </c>
      <c r="C14" s="26" t="s">
        <v>353</v>
      </c>
    </row>
    <row r="15" spans="2:21" ht="54" customHeight="1" x14ac:dyDescent="0.25">
      <c r="B15" s="25" t="s">
        <v>131</v>
      </c>
      <c r="C15" s="39" t="s">
        <v>386</v>
      </c>
      <c r="D15" s="50"/>
    </row>
    <row r="16" spans="2:21" ht="51.75" x14ac:dyDescent="0.25">
      <c r="B16" s="25" t="s">
        <v>132</v>
      </c>
      <c r="C16" s="39" t="s">
        <v>387</v>
      </c>
    </row>
    <row r="17" spans="2:4" ht="26.25" x14ac:dyDescent="0.25">
      <c r="B17" s="25" t="s">
        <v>133</v>
      </c>
      <c r="C17" s="26" t="s">
        <v>352</v>
      </c>
    </row>
    <row r="18" spans="2:4" ht="51.75" x14ac:dyDescent="0.25">
      <c r="B18" s="25" t="s">
        <v>134</v>
      </c>
      <c r="C18" s="26" t="s">
        <v>358</v>
      </c>
    </row>
    <row r="19" spans="2:4" ht="42" customHeight="1" x14ac:dyDescent="0.25">
      <c r="B19" s="25" t="s">
        <v>135</v>
      </c>
      <c r="C19" s="26" t="s">
        <v>359</v>
      </c>
    </row>
    <row r="20" spans="2:4" ht="39" x14ac:dyDescent="0.25">
      <c r="B20" s="25" t="s">
        <v>136</v>
      </c>
      <c r="C20" s="30" t="s">
        <v>369</v>
      </c>
    </row>
    <row r="21" spans="2:4" ht="76.5" x14ac:dyDescent="0.25">
      <c r="B21" s="40" t="s">
        <v>137</v>
      </c>
      <c r="C21" s="31" t="s">
        <v>367</v>
      </c>
    </row>
    <row r="22" spans="2:4" ht="31.15" customHeight="1" x14ac:dyDescent="0.25">
      <c r="B22" s="25" t="s">
        <v>138</v>
      </c>
      <c r="C22" s="26" t="s">
        <v>368</v>
      </c>
    </row>
    <row r="23" spans="2:4" ht="139.5" customHeight="1" x14ac:dyDescent="0.25">
      <c r="B23" s="40" t="s">
        <v>139</v>
      </c>
      <c r="C23" s="26" t="s">
        <v>370</v>
      </c>
      <c r="D23" s="46"/>
    </row>
    <row r="24" spans="2:4" ht="39.75" customHeight="1" x14ac:dyDescent="0.25">
      <c r="B24" s="41" t="s">
        <v>140</v>
      </c>
      <c r="C24" s="35" t="s">
        <v>348</v>
      </c>
    </row>
    <row r="25" spans="2:4" x14ac:dyDescent="0.25">
      <c r="B25" s="65" t="s">
        <v>1</v>
      </c>
      <c r="C25" s="66"/>
    </row>
    <row r="26" spans="2:4" ht="63.75" x14ac:dyDescent="0.25">
      <c r="B26" s="42" t="s">
        <v>141</v>
      </c>
      <c r="C26" s="52" t="s">
        <v>371</v>
      </c>
    </row>
    <row r="27" spans="2:4" x14ac:dyDescent="0.25">
      <c r="B27" s="6" t="s">
        <v>142</v>
      </c>
      <c r="C27" s="26" t="s">
        <v>349</v>
      </c>
    </row>
    <row r="28" spans="2:4" x14ac:dyDescent="0.25">
      <c r="B28" s="6" t="s">
        <v>333</v>
      </c>
      <c r="C28" s="26" t="s">
        <v>350</v>
      </c>
    </row>
    <row r="29" spans="2:4" ht="26.25" x14ac:dyDescent="0.25">
      <c r="B29" s="25" t="s">
        <v>143</v>
      </c>
      <c r="C29" s="26" t="s">
        <v>351</v>
      </c>
    </row>
    <row r="30" spans="2:4" ht="90" x14ac:dyDescent="0.25">
      <c r="B30" s="43" t="s">
        <v>144</v>
      </c>
      <c r="C30" s="26" t="s">
        <v>372</v>
      </c>
    </row>
    <row r="31" spans="2:4" s="15" customFormat="1" ht="41.25" customHeight="1" x14ac:dyDescent="0.25">
      <c r="B31" s="25" t="s">
        <v>145</v>
      </c>
      <c r="C31" s="44" t="s">
        <v>388</v>
      </c>
      <c r="D31" s="51"/>
    </row>
    <row r="32" spans="2:4" s="15" customFormat="1" ht="66.75" customHeight="1" x14ac:dyDescent="0.25">
      <c r="B32" s="43" t="s">
        <v>146</v>
      </c>
      <c r="C32" s="30" t="s">
        <v>373</v>
      </c>
    </row>
    <row r="33" spans="2:5" s="15" customFormat="1" ht="99" customHeight="1" x14ac:dyDescent="0.25">
      <c r="B33" s="43" t="s">
        <v>147</v>
      </c>
      <c r="C33" s="30" t="s">
        <v>374</v>
      </c>
    </row>
    <row r="34" spans="2:5" s="15" customFormat="1" ht="90" x14ac:dyDescent="0.25">
      <c r="B34" s="25" t="s">
        <v>150</v>
      </c>
      <c r="C34" s="26" t="s">
        <v>382</v>
      </c>
    </row>
    <row r="35" spans="2:5" s="15" customFormat="1" ht="105.6" customHeight="1" x14ac:dyDescent="0.25">
      <c r="B35" s="25" t="s">
        <v>149</v>
      </c>
      <c r="C35" s="39" t="s">
        <v>375</v>
      </c>
    </row>
    <row r="36" spans="2:5" s="15" customFormat="1" ht="51.75" x14ac:dyDescent="0.25">
      <c r="B36" s="25" t="s">
        <v>148</v>
      </c>
      <c r="C36" s="47" t="s">
        <v>389</v>
      </c>
      <c r="D36" s="51"/>
    </row>
    <row r="37" spans="2:5" s="15" customFormat="1" ht="39" x14ac:dyDescent="0.25">
      <c r="B37" s="25" t="s">
        <v>151</v>
      </c>
      <c r="C37" s="26" t="s">
        <v>357</v>
      </c>
    </row>
    <row r="38" spans="2:5" s="15" customFormat="1" ht="41.25" customHeight="1" x14ac:dyDescent="0.25">
      <c r="B38" s="25" t="s">
        <v>152</v>
      </c>
      <c r="C38" s="26" t="s">
        <v>363</v>
      </c>
    </row>
    <row r="39" spans="2:5" s="15" customFormat="1" ht="39" x14ac:dyDescent="0.25">
      <c r="B39" s="25" t="s">
        <v>153</v>
      </c>
      <c r="C39" s="26" t="s">
        <v>356</v>
      </c>
    </row>
    <row r="40" spans="2:5" s="15" customFormat="1" ht="68.25" customHeight="1" x14ac:dyDescent="0.25">
      <c r="B40" s="25" t="s">
        <v>154</v>
      </c>
      <c r="C40" s="26" t="s">
        <v>361</v>
      </c>
    </row>
    <row r="41" spans="2:5" s="15" customFormat="1" ht="26.25" x14ac:dyDescent="0.25">
      <c r="B41" s="25" t="s">
        <v>155</v>
      </c>
      <c r="C41" s="26" t="s">
        <v>355</v>
      </c>
    </row>
    <row r="42" spans="2:5" s="15" customFormat="1" ht="81" customHeight="1" x14ac:dyDescent="0.25">
      <c r="B42" s="25" t="s">
        <v>156</v>
      </c>
      <c r="C42" s="30" t="s">
        <v>383</v>
      </c>
      <c r="D42" s="51"/>
      <c r="E42" s="15" t="s">
        <v>303</v>
      </c>
    </row>
    <row r="43" spans="2:5" s="15" customFormat="1" ht="39" x14ac:dyDescent="0.25">
      <c r="B43" s="25" t="s">
        <v>157</v>
      </c>
      <c r="C43" s="47" t="s">
        <v>390</v>
      </c>
      <c r="D43" s="51"/>
    </row>
    <row r="44" spans="2:5" s="15" customFormat="1" ht="39" x14ac:dyDescent="0.25">
      <c r="B44" s="25" t="s">
        <v>158</v>
      </c>
      <c r="C44" s="47" t="s">
        <v>376</v>
      </c>
    </row>
    <row r="45" spans="2:5" s="15" customFormat="1" ht="89.25" customHeight="1" x14ac:dyDescent="0.25">
      <c r="B45" s="19" t="s">
        <v>159</v>
      </c>
      <c r="C45" s="53" t="s">
        <v>384</v>
      </c>
      <c r="D45" s="48"/>
    </row>
    <row r="46" spans="2:5" x14ac:dyDescent="0.25">
      <c r="B46" s="21" t="s">
        <v>5</v>
      </c>
      <c r="C46" s="27"/>
    </row>
    <row r="47" spans="2:5" s="15" customFormat="1" ht="42.75" customHeight="1" x14ac:dyDescent="0.25">
      <c r="B47" s="25" t="s">
        <v>160</v>
      </c>
      <c r="C47" s="36" t="s">
        <v>334</v>
      </c>
    </row>
    <row r="48" spans="2:5" s="15" customFormat="1" ht="39" x14ac:dyDescent="0.25">
      <c r="B48" s="25" t="s">
        <v>161</v>
      </c>
      <c r="C48" s="26" t="s">
        <v>349</v>
      </c>
    </row>
    <row r="49" spans="2:5" s="15" customFormat="1" ht="26.25" x14ac:dyDescent="0.25">
      <c r="B49" s="26" t="s">
        <v>162</v>
      </c>
      <c r="C49" s="26" t="s">
        <v>350</v>
      </c>
    </row>
    <row r="50" spans="2:5" s="15" customFormat="1" x14ac:dyDescent="0.25">
      <c r="B50" s="25" t="s">
        <v>163</v>
      </c>
      <c r="C50" s="26" t="s">
        <v>351</v>
      </c>
    </row>
    <row r="51" spans="2:5" s="15" customFormat="1" ht="102.75" x14ac:dyDescent="0.25">
      <c r="B51" s="25" t="s">
        <v>164</v>
      </c>
      <c r="C51" s="26" t="s">
        <v>377</v>
      </c>
    </row>
    <row r="52" spans="2:5" s="15" customFormat="1" ht="26.25" x14ac:dyDescent="0.25">
      <c r="B52" s="25" t="s">
        <v>165</v>
      </c>
      <c r="C52" s="26" t="s">
        <v>353</v>
      </c>
    </row>
    <row r="53" spans="2:5" s="15" customFormat="1" ht="66" customHeight="1" x14ac:dyDescent="0.25">
      <c r="B53" s="25" t="s">
        <v>166</v>
      </c>
      <c r="C53" s="26" t="s">
        <v>378</v>
      </c>
    </row>
    <row r="54" spans="2:5" s="15" customFormat="1" ht="54" customHeight="1" x14ac:dyDescent="0.25">
      <c r="B54" s="19" t="s">
        <v>167</v>
      </c>
      <c r="C54" s="39" t="s">
        <v>391</v>
      </c>
      <c r="D54" s="51"/>
    </row>
    <row r="55" spans="2:5" x14ac:dyDescent="0.25">
      <c r="B55" s="21" t="s">
        <v>2</v>
      </c>
      <c r="C55" s="54"/>
    </row>
    <row r="56" spans="2:5" s="15" customFormat="1" ht="171" customHeight="1" x14ac:dyDescent="0.25">
      <c r="B56" s="25" t="s">
        <v>168</v>
      </c>
      <c r="C56" s="55" t="s">
        <v>392</v>
      </c>
    </row>
    <row r="57" spans="2:5" s="15" customFormat="1" ht="26.25" x14ac:dyDescent="0.25">
      <c r="B57" s="26" t="s">
        <v>169</v>
      </c>
      <c r="C57" s="26" t="s">
        <v>336</v>
      </c>
    </row>
    <row r="58" spans="2:5" s="15" customFormat="1" ht="24.75" customHeight="1" x14ac:dyDescent="0.25">
      <c r="B58" s="25" t="s">
        <v>170</v>
      </c>
      <c r="C58" s="26" t="s">
        <v>335</v>
      </c>
    </row>
    <row r="59" spans="2:5" s="15" customFormat="1" ht="17.25" customHeight="1" x14ac:dyDescent="0.25">
      <c r="B59" s="25" t="s">
        <v>171</v>
      </c>
      <c r="C59" s="30" t="s">
        <v>337</v>
      </c>
    </row>
    <row r="60" spans="2:5" s="15" customFormat="1" ht="24.75" customHeight="1" x14ac:dyDescent="0.25">
      <c r="B60" s="25" t="s">
        <v>172</v>
      </c>
      <c r="C60" s="30" t="s">
        <v>338</v>
      </c>
    </row>
    <row r="61" spans="2:5" s="15" customFormat="1" ht="60" customHeight="1" x14ac:dyDescent="0.25">
      <c r="B61" s="25" t="s">
        <v>173</v>
      </c>
      <c r="C61" s="30" t="s">
        <v>385</v>
      </c>
      <c r="D61" s="51"/>
    </row>
    <row r="62" spans="2:5" s="15" customFormat="1" ht="52.5" customHeight="1" x14ac:dyDescent="0.25">
      <c r="B62" s="25" t="s">
        <v>174</v>
      </c>
      <c r="C62" s="30" t="s">
        <v>339</v>
      </c>
      <c r="E62" s="15" t="s">
        <v>303</v>
      </c>
    </row>
    <row r="63" spans="2:5" s="15" customFormat="1" ht="79.5" customHeight="1" x14ac:dyDescent="0.25">
      <c r="B63" s="25" t="s">
        <v>175</v>
      </c>
      <c r="C63" s="47" t="s">
        <v>380</v>
      </c>
    </row>
    <row r="64" spans="2:5" s="15" customFormat="1" ht="40.5" customHeight="1" x14ac:dyDescent="0.25">
      <c r="B64" s="25" t="s">
        <v>176</v>
      </c>
      <c r="C64" s="47" t="s">
        <v>393</v>
      </c>
    </row>
    <row r="65" spans="2:4" s="15" customFormat="1" ht="58.15" customHeight="1" x14ac:dyDescent="0.25">
      <c r="B65" s="19" t="s">
        <v>177</v>
      </c>
      <c r="C65" s="47" t="s">
        <v>379</v>
      </c>
    </row>
    <row r="66" spans="2:4" ht="30" customHeight="1" x14ac:dyDescent="0.25">
      <c r="B66" s="22" t="s">
        <v>17</v>
      </c>
      <c r="C66" s="23"/>
      <c r="D66" s="15"/>
    </row>
    <row r="67" spans="2:4" x14ac:dyDescent="0.25">
      <c r="C67" s="15"/>
    </row>
  </sheetData>
  <mergeCells count="2">
    <mergeCell ref="B8:C8"/>
    <mergeCell ref="B25:C25"/>
  </mergeCells>
  <pageMargins left="0.25" right="0.25" top="0.75" bottom="0.75" header="0.3" footer="0.3"/>
  <pageSetup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P143"/>
  <sheetViews>
    <sheetView tabSelected="1" zoomScale="90" zoomScaleNormal="90" workbookViewId="0">
      <selection activeCell="H142" sqref="H142:M142"/>
    </sheetView>
  </sheetViews>
  <sheetFormatPr defaultColWidth="9.140625" defaultRowHeight="15" x14ac:dyDescent="0.25"/>
  <cols>
    <col min="1" max="1" width="4.42578125" customWidth="1"/>
    <col min="2" max="2" width="12.28515625" customWidth="1"/>
    <col min="3" max="3" width="34.5703125" customWidth="1"/>
    <col min="4" max="4" width="11.28515625" customWidth="1"/>
    <col min="5" max="5" width="34.85546875" customWidth="1"/>
    <col min="6" max="7" width="11.7109375" customWidth="1"/>
    <col min="8" max="8" width="13.7109375" customWidth="1"/>
    <col min="9" max="9" width="14.140625" customWidth="1"/>
    <col min="10" max="10" width="14.5703125" customWidth="1"/>
    <col min="11" max="11" width="15.28515625" customWidth="1"/>
    <col min="12" max="13" width="13.42578125" customWidth="1"/>
    <col min="14" max="14" width="12.28515625" customWidth="1"/>
    <col min="15" max="15" width="10.5703125" customWidth="1"/>
  </cols>
  <sheetData>
    <row r="1" spans="2:15" ht="15.75" x14ac:dyDescent="0.25">
      <c r="B1" s="8"/>
      <c r="C1" s="8"/>
      <c r="D1" s="8"/>
      <c r="E1" s="9"/>
      <c r="F1" s="9"/>
      <c r="G1" s="9"/>
      <c r="H1" s="9"/>
      <c r="I1" s="9"/>
      <c r="J1" s="9"/>
      <c r="L1" s="7" t="s">
        <v>6</v>
      </c>
    </row>
    <row r="2" spans="2:15" ht="15.75" x14ac:dyDescent="0.25">
      <c r="B2" s="8"/>
      <c r="C2" s="8"/>
      <c r="D2" s="8"/>
      <c r="E2" s="10"/>
      <c r="F2" s="10"/>
      <c r="G2" s="10"/>
      <c r="H2" s="10"/>
      <c r="I2" s="10"/>
      <c r="J2" s="10"/>
      <c r="K2" s="8"/>
      <c r="L2" s="3" t="s">
        <v>7</v>
      </c>
      <c r="M2" s="8"/>
      <c r="N2" s="8"/>
    </row>
    <row r="3" spans="2:15" ht="15.75" x14ac:dyDescent="0.25">
      <c r="B3" s="8"/>
      <c r="C3" s="8"/>
      <c r="D3" s="8"/>
      <c r="E3" s="10"/>
      <c r="F3" s="10"/>
      <c r="G3" s="10"/>
      <c r="H3" s="10"/>
      <c r="I3" s="10"/>
      <c r="J3" s="10"/>
      <c r="K3" s="8"/>
      <c r="L3" s="3" t="s">
        <v>8</v>
      </c>
      <c r="M3" s="8"/>
      <c r="N3" s="8"/>
    </row>
    <row r="4" spans="2:15" ht="15.75" x14ac:dyDescent="0.25">
      <c r="B4" s="8"/>
      <c r="C4" s="8"/>
      <c r="D4" s="8"/>
      <c r="E4" s="10"/>
      <c r="F4" s="10"/>
      <c r="G4" s="10"/>
      <c r="H4" s="10"/>
      <c r="I4" s="10"/>
      <c r="J4" s="10"/>
      <c r="K4" s="8"/>
      <c r="L4" s="3"/>
      <c r="M4" s="8"/>
      <c r="N4" s="8"/>
    </row>
    <row r="5" spans="2:15" ht="15.75" x14ac:dyDescent="0.25">
      <c r="B5" s="56" t="s">
        <v>23</v>
      </c>
      <c r="C5" s="56"/>
      <c r="D5" s="8"/>
      <c r="E5" s="10"/>
      <c r="F5" s="10"/>
      <c r="G5" s="10"/>
      <c r="H5" s="10"/>
      <c r="I5" s="10"/>
      <c r="J5" s="10"/>
      <c r="K5" s="8"/>
      <c r="L5" s="8"/>
      <c r="M5" s="8"/>
      <c r="N5" s="8"/>
    </row>
    <row r="6" spans="2:15" ht="15.75" customHeight="1" x14ac:dyDescent="0.25">
      <c r="B6" s="11" t="s">
        <v>9</v>
      </c>
      <c r="C6" s="11"/>
      <c r="D6" s="8"/>
      <c r="E6" s="8"/>
      <c r="F6" s="8"/>
      <c r="G6" s="8"/>
      <c r="H6" s="8"/>
      <c r="I6" s="8"/>
      <c r="J6" s="8"/>
      <c r="K6" s="8"/>
      <c r="L6" s="8"/>
      <c r="M6" s="8"/>
      <c r="N6" s="8"/>
    </row>
    <row r="7" spans="2:15" ht="24" customHeight="1" x14ac:dyDescent="0.25">
      <c r="B7" s="69" t="s">
        <v>18</v>
      </c>
      <c r="C7" s="69" t="s">
        <v>29</v>
      </c>
      <c r="D7" s="67" t="s">
        <v>15</v>
      </c>
      <c r="E7" s="68"/>
      <c r="F7" s="68"/>
      <c r="G7" s="68"/>
      <c r="H7" s="74" t="s">
        <v>32</v>
      </c>
      <c r="I7" s="75"/>
      <c r="J7" s="75"/>
      <c r="K7" s="74" t="s">
        <v>27</v>
      </c>
      <c r="L7" s="75"/>
      <c r="M7" s="75"/>
      <c r="N7" s="67" t="s">
        <v>10</v>
      </c>
    </row>
    <row r="8" spans="2:15" ht="15" customHeight="1" x14ac:dyDescent="0.25">
      <c r="B8" s="71"/>
      <c r="C8" s="72"/>
      <c r="D8" s="69" t="s">
        <v>28</v>
      </c>
      <c r="E8" s="69" t="s">
        <v>30</v>
      </c>
      <c r="F8" s="72" t="s">
        <v>31</v>
      </c>
      <c r="G8" s="72" t="s">
        <v>16</v>
      </c>
      <c r="H8" s="76" t="s">
        <v>24</v>
      </c>
      <c r="I8" s="69" t="s">
        <v>33</v>
      </c>
      <c r="J8" s="77" t="s">
        <v>34</v>
      </c>
      <c r="K8" s="76" t="s">
        <v>24</v>
      </c>
      <c r="L8" s="69" t="s">
        <v>25</v>
      </c>
      <c r="M8" s="77" t="s">
        <v>26</v>
      </c>
      <c r="N8" s="68"/>
    </row>
    <row r="9" spans="2:15" ht="93" customHeight="1" x14ac:dyDescent="0.25">
      <c r="B9" s="70"/>
      <c r="C9" s="73"/>
      <c r="D9" s="70"/>
      <c r="E9" s="70"/>
      <c r="F9" s="70"/>
      <c r="G9" s="70"/>
      <c r="H9" s="77"/>
      <c r="I9" s="73"/>
      <c r="J9" s="71"/>
      <c r="K9" s="77"/>
      <c r="L9" s="73"/>
      <c r="M9" s="71"/>
      <c r="N9" s="68"/>
    </row>
    <row r="10" spans="2:15" ht="24" x14ac:dyDescent="0.25">
      <c r="B10" s="14" t="s">
        <v>11</v>
      </c>
      <c r="C10" s="14" t="s">
        <v>75</v>
      </c>
      <c r="D10" s="13"/>
      <c r="E10" s="13"/>
      <c r="F10" s="13"/>
      <c r="G10" s="13"/>
      <c r="H10" s="13"/>
      <c r="I10" s="13"/>
      <c r="J10" s="13"/>
      <c r="K10" s="13"/>
      <c r="L10" s="13"/>
      <c r="M10" s="13"/>
      <c r="N10" s="20"/>
    </row>
    <row r="11" spans="2:15" ht="24" x14ac:dyDescent="0.25">
      <c r="B11" s="14" t="s">
        <v>12</v>
      </c>
      <c r="C11" s="14" t="s">
        <v>76</v>
      </c>
      <c r="D11" s="13"/>
      <c r="E11" s="13"/>
      <c r="F11" s="13"/>
      <c r="G11" s="13"/>
      <c r="H11" s="13"/>
      <c r="I11" s="13"/>
      <c r="J11" s="13"/>
      <c r="K11" s="13"/>
      <c r="L11" s="13"/>
      <c r="M11" s="13"/>
      <c r="N11" s="20"/>
    </row>
    <row r="12" spans="2:15" ht="37.5" customHeight="1" x14ac:dyDescent="0.25">
      <c r="B12" s="12"/>
      <c r="C12" s="12"/>
      <c r="D12" s="14" t="s">
        <v>188</v>
      </c>
      <c r="E12" s="38" t="s">
        <v>178</v>
      </c>
      <c r="F12" s="38">
        <v>55.5</v>
      </c>
      <c r="G12" s="38">
        <v>45.3</v>
      </c>
      <c r="H12" s="13"/>
      <c r="I12" s="13"/>
      <c r="J12" s="13"/>
      <c r="K12" s="13"/>
      <c r="L12" s="13"/>
      <c r="M12" s="13"/>
      <c r="N12" s="20"/>
    </row>
    <row r="13" spans="2:15" ht="36" x14ac:dyDescent="0.25">
      <c r="B13" s="14" t="s">
        <v>13</v>
      </c>
      <c r="C13" s="14" t="s">
        <v>77</v>
      </c>
      <c r="D13" s="13"/>
      <c r="E13" s="13"/>
      <c r="F13" s="13"/>
      <c r="G13" s="13"/>
      <c r="H13" s="13"/>
      <c r="I13" s="13"/>
      <c r="J13" s="13"/>
      <c r="K13" s="13"/>
      <c r="L13" s="13"/>
      <c r="M13" s="13"/>
      <c r="N13" s="20"/>
    </row>
    <row r="14" spans="2:15" ht="48.75" customHeight="1" x14ac:dyDescent="0.25">
      <c r="B14" s="12"/>
      <c r="C14" s="12"/>
      <c r="D14" s="14" t="s">
        <v>195</v>
      </c>
      <c r="E14" s="38" t="s">
        <v>185</v>
      </c>
      <c r="F14" s="38">
        <v>19</v>
      </c>
      <c r="G14" s="37">
        <v>19.36</v>
      </c>
      <c r="H14" s="13"/>
      <c r="I14" s="13"/>
      <c r="J14" s="13"/>
      <c r="K14" s="13"/>
      <c r="L14" s="13"/>
      <c r="M14" s="13"/>
      <c r="N14" s="20"/>
      <c r="O14" s="24"/>
    </row>
    <row r="15" spans="2:15" ht="35.25" customHeight="1" x14ac:dyDescent="0.25">
      <c r="B15" s="14" t="s">
        <v>14</v>
      </c>
      <c r="C15" s="14" t="s">
        <v>78</v>
      </c>
      <c r="D15" s="13"/>
      <c r="E15" s="13"/>
      <c r="F15" s="13"/>
      <c r="G15" s="13"/>
      <c r="H15" s="28">
        <f>SUM(I15:J15)</f>
        <v>1260081</v>
      </c>
      <c r="I15" s="28">
        <f>1070336+94440</f>
        <v>1164776</v>
      </c>
      <c r="J15" s="28">
        <v>95305</v>
      </c>
      <c r="K15" s="28">
        <f>SUM(L15:M15)</f>
        <v>1163763.6299999999</v>
      </c>
      <c r="L15" s="28">
        <v>1081457.9099999999</v>
      </c>
      <c r="M15" s="28">
        <v>82305.72</v>
      </c>
      <c r="N15" s="20"/>
      <c r="O15" s="33"/>
    </row>
    <row r="16" spans="2:15" ht="37.5" customHeight="1" x14ac:dyDescent="0.25">
      <c r="B16" s="13"/>
      <c r="C16" s="13"/>
      <c r="D16" s="14" t="s">
        <v>119</v>
      </c>
      <c r="E16" s="29" t="s">
        <v>120</v>
      </c>
      <c r="F16" s="29">
        <v>2997</v>
      </c>
      <c r="G16" s="29">
        <v>3040</v>
      </c>
      <c r="H16" s="57"/>
      <c r="I16" s="57"/>
      <c r="J16" s="57"/>
      <c r="K16" s="57"/>
      <c r="L16" s="57"/>
      <c r="M16" s="57"/>
      <c r="N16" s="58"/>
    </row>
    <row r="17" spans="2:16" ht="25.5" customHeight="1" x14ac:dyDescent="0.25">
      <c r="B17" s="13"/>
      <c r="C17" s="13"/>
      <c r="D17" s="14" t="s">
        <v>121</v>
      </c>
      <c r="E17" s="29" t="s">
        <v>122</v>
      </c>
      <c r="F17" s="29">
        <v>6</v>
      </c>
      <c r="G17" s="29">
        <v>5</v>
      </c>
      <c r="H17" s="57"/>
      <c r="I17" s="57"/>
      <c r="J17" s="57"/>
      <c r="K17" s="57"/>
      <c r="L17" s="57"/>
      <c r="M17" s="57"/>
      <c r="N17" s="58"/>
    </row>
    <row r="18" spans="2:16" ht="37.5" customHeight="1" x14ac:dyDescent="0.25">
      <c r="B18" s="13"/>
      <c r="C18" s="13"/>
      <c r="D18" s="14" t="s">
        <v>123</v>
      </c>
      <c r="E18" s="38" t="s">
        <v>124</v>
      </c>
      <c r="F18" s="29">
        <v>70</v>
      </c>
      <c r="G18" s="29">
        <v>15</v>
      </c>
      <c r="H18" s="57"/>
      <c r="I18" s="57"/>
      <c r="J18" s="57"/>
      <c r="K18" s="57"/>
      <c r="L18" s="57"/>
      <c r="M18" s="57"/>
      <c r="N18" s="58"/>
    </row>
    <row r="19" spans="2:16" ht="24.75" customHeight="1" x14ac:dyDescent="0.25">
      <c r="B19" s="14" t="s">
        <v>58</v>
      </c>
      <c r="C19" s="14" t="s">
        <v>79</v>
      </c>
      <c r="D19" s="13"/>
      <c r="E19" s="13"/>
      <c r="F19" s="13"/>
      <c r="G19" s="13"/>
      <c r="H19" s="13"/>
      <c r="I19" s="13"/>
      <c r="J19" s="13"/>
      <c r="K19" s="13"/>
      <c r="L19" s="13"/>
      <c r="M19" s="13"/>
      <c r="N19" s="20"/>
    </row>
    <row r="20" spans="2:16" ht="48" x14ac:dyDescent="0.25">
      <c r="B20" s="12"/>
      <c r="C20" s="12"/>
      <c r="D20" s="14" t="s">
        <v>196</v>
      </c>
      <c r="E20" s="38" t="s">
        <v>186</v>
      </c>
      <c r="F20" s="38">
        <v>13</v>
      </c>
      <c r="G20" s="37">
        <v>6.6</v>
      </c>
      <c r="H20" s="13"/>
      <c r="I20" s="13"/>
      <c r="J20" s="13"/>
      <c r="K20" s="13"/>
      <c r="L20" s="13"/>
      <c r="M20" s="13"/>
      <c r="N20" s="34"/>
      <c r="O20" s="24"/>
      <c r="P20" s="24"/>
    </row>
    <row r="21" spans="2:16" ht="24" x14ac:dyDescent="0.25">
      <c r="B21" s="14" t="s">
        <v>59</v>
      </c>
      <c r="C21" s="14" t="s">
        <v>80</v>
      </c>
      <c r="D21" s="13"/>
      <c r="E21" s="13"/>
      <c r="F21" s="13"/>
      <c r="G21" s="13"/>
      <c r="H21" s="28">
        <f>SUM(I21:J21)</f>
        <v>675712</v>
      </c>
      <c r="I21" s="28">
        <v>620349</v>
      </c>
      <c r="J21" s="28">
        <v>55363</v>
      </c>
      <c r="K21" s="28">
        <f>SUM(L21:M21)</f>
        <v>589858.39</v>
      </c>
      <c r="L21" s="28">
        <v>541937.04</v>
      </c>
      <c r="M21" s="28">
        <v>47921.35</v>
      </c>
      <c r="N21" s="58"/>
    </row>
    <row r="22" spans="2:16" ht="42.6" customHeight="1" x14ac:dyDescent="0.25">
      <c r="B22" s="13"/>
      <c r="C22" s="13"/>
      <c r="D22" s="14" t="s">
        <v>119</v>
      </c>
      <c r="E22" s="29" t="s">
        <v>120</v>
      </c>
      <c r="F22" s="29">
        <v>718</v>
      </c>
      <c r="G22" s="29">
        <v>365</v>
      </c>
      <c r="H22" s="57"/>
      <c r="I22" s="57"/>
      <c r="J22" s="57"/>
      <c r="K22" s="57"/>
      <c r="L22" s="57"/>
      <c r="M22" s="57"/>
      <c r="N22" s="58"/>
    </row>
    <row r="23" spans="2:16" ht="61.15" customHeight="1" x14ac:dyDescent="0.25">
      <c r="B23" s="13"/>
      <c r="C23" s="13"/>
      <c r="D23" s="14" t="s">
        <v>254</v>
      </c>
      <c r="E23" s="29" t="s">
        <v>236</v>
      </c>
      <c r="F23" s="29">
        <v>4</v>
      </c>
      <c r="G23" s="29">
        <v>2</v>
      </c>
      <c r="H23" s="57"/>
      <c r="I23" s="57"/>
      <c r="J23" s="57"/>
      <c r="K23" s="57"/>
      <c r="L23" s="57"/>
      <c r="M23" s="57"/>
      <c r="N23" s="58"/>
    </row>
    <row r="24" spans="2:16" ht="48" x14ac:dyDescent="0.25">
      <c r="B24" s="13"/>
      <c r="C24" s="13"/>
      <c r="D24" s="14" t="s">
        <v>123</v>
      </c>
      <c r="E24" s="29" t="s">
        <v>237</v>
      </c>
      <c r="F24" s="29">
        <v>66</v>
      </c>
      <c r="G24" s="29">
        <v>34</v>
      </c>
      <c r="H24" s="57"/>
      <c r="I24" s="57"/>
      <c r="J24" s="57"/>
      <c r="K24" s="57"/>
      <c r="L24" s="57"/>
      <c r="M24" s="57"/>
      <c r="N24" s="58"/>
    </row>
    <row r="25" spans="2:16" ht="58.9" customHeight="1" x14ac:dyDescent="0.25">
      <c r="B25" s="13"/>
      <c r="C25" s="13"/>
      <c r="D25" s="14" t="s">
        <v>255</v>
      </c>
      <c r="E25" s="29" t="s">
        <v>238</v>
      </c>
      <c r="F25" s="29">
        <v>9</v>
      </c>
      <c r="G25" s="29">
        <v>5</v>
      </c>
      <c r="H25" s="57"/>
      <c r="I25" s="57"/>
      <c r="J25" s="57"/>
      <c r="K25" s="57"/>
      <c r="L25" s="57"/>
      <c r="M25" s="57"/>
      <c r="N25" s="58"/>
    </row>
    <row r="26" spans="2:16" ht="59.45" customHeight="1" x14ac:dyDescent="0.25">
      <c r="B26" s="13"/>
      <c r="C26" s="13"/>
      <c r="D26" s="14" t="s">
        <v>256</v>
      </c>
      <c r="E26" s="29" t="s">
        <v>239</v>
      </c>
      <c r="F26" s="29">
        <v>101</v>
      </c>
      <c r="G26" s="29">
        <v>66</v>
      </c>
      <c r="H26" s="57"/>
      <c r="I26" s="57"/>
      <c r="J26" s="57"/>
      <c r="K26" s="57"/>
      <c r="L26" s="57"/>
      <c r="M26" s="57"/>
      <c r="N26" s="20"/>
    </row>
    <row r="27" spans="2:16" ht="24" x14ac:dyDescent="0.25">
      <c r="B27" s="14" t="s">
        <v>60</v>
      </c>
      <c r="C27" s="14" t="s">
        <v>81</v>
      </c>
      <c r="D27" s="13"/>
      <c r="E27" s="13"/>
      <c r="F27" s="13"/>
      <c r="G27" s="13"/>
      <c r="H27" s="13"/>
      <c r="I27" s="13"/>
      <c r="J27" s="13"/>
      <c r="K27" s="13"/>
      <c r="L27" s="13"/>
      <c r="M27" s="13"/>
      <c r="N27" s="20"/>
    </row>
    <row r="28" spans="2:16" ht="36" x14ac:dyDescent="0.25">
      <c r="B28" s="12"/>
      <c r="C28" s="12"/>
      <c r="D28" s="14" t="s">
        <v>197</v>
      </c>
      <c r="E28" s="38" t="s">
        <v>187</v>
      </c>
      <c r="F28" s="38">
        <v>49.8</v>
      </c>
      <c r="G28" s="37">
        <v>28.5</v>
      </c>
      <c r="H28" s="13"/>
      <c r="I28" s="13"/>
      <c r="J28" s="13"/>
      <c r="K28" s="13"/>
      <c r="L28" s="13"/>
      <c r="M28" s="13"/>
      <c r="N28" s="20"/>
    </row>
    <row r="29" spans="2:16" ht="49.5" customHeight="1" x14ac:dyDescent="0.25">
      <c r="B29" s="14" t="s">
        <v>61</v>
      </c>
      <c r="C29" s="14" t="s">
        <v>82</v>
      </c>
      <c r="D29" s="13"/>
      <c r="E29" s="13"/>
      <c r="F29" s="13"/>
      <c r="G29" s="13"/>
      <c r="H29" s="28">
        <f>SUM(I29:J29)</f>
        <v>1664956</v>
      </c>
      <c r="I29" s="28">
        <v>1336339</v>
      </c>
      <c r="J29" s="28">
        <v>328617</v>
      </c>
      <c r="K29" s="28">
        <f>SUM(L29:M29)</f>
        <v>1046836.63</v>
      </c>
      <c r="L29" s="28">
        <v>858060.54</v>
      </c>
      <c r="M29" s="28">
        <v>188776.09</v>
      </c>
      <c r="N29" s="20"/>
    </row>
    <row r="30" spans="2:16" ht="36" x14ac:dyDescent="0.25">
      <c r="B30" s="13"/>
      <c r="C30" s="13"/>
      <c r="D30" s="14" t="s">
        <v>240</v>
      </c>
      <c r="E30" s="29" t="s">
        <v>241</v>
      </c>
      <c r="F30" s="29">
        <v>9</v>
      </c>
      <c r="G30" s="29">
        <v>6</v>
      </c>
      <c r="H30" s="57"/>
      <c r="I30" s="57"/>
      <c r="J30" s="57"/>
      <c r="K30" s="57"/>
      <c r="L30" s="57"/>
      <c r="M30" s="57"/>
      <c r="N30" s="20"/>
      <c r="O30" s="33"/>
    </row>
    <row r="31" spans="2:16" ht="36" x14ac:dyDescent="0.25">
      <c r="B31" s="13"/>
      <c r="C31" s="13"/>
      <c r="D31" s="14" t="s">
        <v>119</v>
      </c>
      <c r="E31" s="29" t="s">
        <v>120</v>
      </c>
      <c r="F31" s="29">
        <v>2994</v>
      </c>
      <c r="G31" s="29">
        <v>971</v>
      </c>
      <c r="H31" s="57"/>
      <c r="I31" s="57"/>
      <c r="J31" s="57"/>
      <c r="K31" s="57"/>
      <c r="L31" s="57"/>
      <c r="M31" s="57"/>
      <c r="N31" s="20"/>
    </row>
    <row r="32" spans="2:16" x14ac:dyDescent="0.25">
      <c r="B32" s="14" t="s">
        <v>62</v>
      </c>
      <c r="C32" s="14" t="s">
        <v>83</v>
      </c>
      <c r="D32" s="13"/>
      <c r="E32" s="13"/>
      <c r="F32" s="13"/>
      <c r="G32" s="13"/>
      <c r="H32" s="13"/>
      <c r="I32" s="13"/>
      <c r="J32" s="13"/>
      <c r="K32" s="13"/>
      <c r="L32" s="13"/>
      <c r="M32" s="13"/>
      <c r="N32" s="20"/>
    </row>
    <row r="33" spans="2:14" ht="24" x14ac:dyDescent="0.25">
      <c r="B33" s="12"/>
      <c r="C33" s="12"/>
      <c r="D33" s="14" t="s">
        <v>189</v>
      </c>
      <c r="E33" s="38" t="s">
        <v>179</v>
      </c>
      <c r="F33" s="38">
        <v>75</v>
      </c>
      <c r="G33" s="37">
        <v>75.28</v>
      </c>
      <c r="H33" s="13"/>
      <c r="I33" s="13"/>
      <c r="J33" s="13"/>
      <c r="K33" s="13"/>
      <c r="L33" s="13"/>
      <c r="M33" s="13"/>
      <c r="N33" s="20"/>
    </row>
    <row r="34" spans="2:14" ht="72" x14ac:dyDescent="0.25">
      <c r="B34" s="14" t="s">
        <v>63</v>
      </c>
      <c r="C34" s="14" t="s">
        <v>84</v>
      </c>
      <c r="D34" s="13"/>
      <c r="E34" s="13"/>
      <c r="F34" s="13"/>
      <c r="G34" s="13"/>
      <c r="H34" s="13"/>
      <c r="I34" s="13"/>
      <c r="J34" s="13"/>
      <c r="K34" s="13"/>
      <c r="L34" s="13"/>
      <c r="M34" s="13"/>
      <c r="N34" s="20"/>
    </row>
    <row r="35" spans="2:14" ht="60" x14ac:dyDescent="0.25">
      <c r="B35" s="12"/>
      <c r="C35" s="12"/>
      <c r="D35" s="14" t="s">
        <v>198</v>
      </c>
      <c r="E35" s="38" t="s">
        <v>365</v>
      </c>
      <c r="F35" s="37">
        <v>0</v>
      </c>
      <c r="G35" s="37">
        <v>0</v>
      </c>
      <c r="H35" s="13"/>
      <c r="I35" s="13"/>
      <c r="J35" s="13"/>
      <c r="K35" s="13"/>
      <c r="L35" s="13"/>
      <c r="M35" s="13"/>
      <c r="N35" s="20"/>
    </row>
    <row r="36" spans="2:14" ht="36" x14ac:dyDescent="0.25">
      <c r="B36" s="14" t="s">
        <v>64</v>
      </c>
      <c r="C36" s="14" t="s">
        <v>85</v>
      </c>
      <c r="D36" s="13"/>
      <c r="E36" s="13"/>
      <c r="F36" s="13"/>
      <c r="G36" s="13"/>
      <c r="H36" s="28">
        <f>SUM(I36:J36)</f>
        <v>1396094.25</v>
      </c>
      <c r="I36" s="28">
        <f>1185029+104559</f>
        <v>1289588</v>
      </c>
      <c r="J36" s="28">
        <v>106506.25</v>
      </c>
      <c r="K36" s="28">
        <f>SUM(L36:M36)</f>
        <v>1396093.0799999998</v>
      </c>
      <c r="L36" s="28">
        <v>1289587.4099999999</v>
      </c>
      <c r="M36" s="28">
        <v>106505.67</v>
      </c>
      <c r="N36" s="20"/>
    </row>
    <row r="37" spans="2:14" ht="48" x14ac:dyDescent="0.25">
      <c r="B37" s="13"/>
      <c r="C37" s="13"/>
      <c r="D37" s="14" t="s">
        <v>253</v>
      </c>
      <c r="E37" s="29" t="s">
        <v>242</v>
      </c>
      <c r="F37" s="29">
        <v>23</v>
      </c>
      <c r="G37" s="29">
        <v>19</v>
      </c>
      <c r="H37" s="57"/>
      <c r="I37" s="57"/>
      <c r="J37" s="57"/>
      <c r="K37" s="57"/>
      <c r="L37" s="57"/>
      <c r="M37" s="57"/>
      <c r="N37" s="20"/>
    </row>
    <row r="38" spans="2:14" ht="36" x14ac:dyDescent="0.25">
      <c r="B38" s="13"/>
      <c r="C38" s="13"/>
      <c r="D38" s="14" t="s">
        <v>243</v>
      </c>
      <c r="E38" s="29" t="s">
        <v>244</v>
      </c>
      <c r="F38" s="29">
        <v>72295</v>
      </c>
      <c r="G38" s="29">
        <v>62130.9</v>
      </c>
      <c r="H38" s="57"/>
      <c r="I38" s="57"/>
      <c r="J38" s="57"/>
      <c r="K38" s="57"/>
      <c r="L38" s="57"/>
      <c r="M38" s="57"/>
      <c r="N38" s="20"/>
    </row>
    <row r="39" spans="2:14" ht="24" x14ac:dyDescent="0.25">
      <c r="B39" s="14" t="s">
        <v>65</v>
      </c>
      <c r="C39" s="14" t="s">
        <v>86</v>
      </c>
      <c r="D39" s="13"/>
      <c r="E39" s="13"/>
      <c r="F39" s="13"/>
      <c r="G39" s="13"/>
      <c r="H39" s="13"/>
      <c r="I39" s="13"/>
      <c r="J39" s="13"/>
      <c r="K39" s="13"/>
      <c r="L39" s="13"/>
      <c r="M39" s="13"/>
      <c r="N39" s="20"/>
    </row>
    <row r="40" spans="2:14" ht="36" x14ac:dyDescent="0.25">
      <c r="B40" s="12"/>
      <c r="C40" s="12"/>
      <c r="D40" s="14" t="s">
        <v>200</v>
      </c>
      <c r="E40" s="38" t="s">
        <v>201</v>
      </c>
      <c r="F40" s="38">
        <v>7.4</v>
      </c>
      <c r="G40" s="37">
        <v>0.4</v>
      </c>
      <c r="H40" s="13"/>
      <c r="I40" s="13"/>
      <c r="J40" s="13"/>
      <c r="K40" s="13"/>
      <c r="L40" s="13"/>
      <c r="M40" s="13"/>
      <c r="N40" s="20"/>
    </row>
    <row r="41" spans="2:14" ht="24" x14ac:dyDescent="0.25">
      <c r="B41" s="14" t="s">
        <v>66</v>
      </c>
      <c r="C41" s="14" t="s">
        <v>87</v>
      </c>
      <c r="D41" s="13"/>
      <c r="E41" s="13"/>
      <c r="F41" s="13"/>
      <c r="G41" s="13"/>
      <c r="H41" s="28">
        <f>SUM(I41:J41)</f>
        <v>557855</v>
      </c>
      <c r="I41" s="28">
        <f>474177+41834</f>
        <v>516011</v>
      </c>
      <c r="J41" s="28">
        <v>41844</v>
      </c>
      <c r="K41" s="28">
        <f>SUM(L41:M41)</f>
        <v>470089.63</v>
      </c>
      <c r="L41" s="28">
        <v>436005.82</v>
      </c>
      <c r="M41" s="28">
        <v>34083.81</v>
      </c>
      <c r="N41" s="20"/>
    </row>
    <row r="42" spans="2:14" ht="48" x14ac:dyDescent="0.25">
      <c r="B42" s="13"/>
      <c r="C42" s="13"/>
      <c r="D42" s="14" t="s">
        <v>245</v>
      </c>
      <c r="E42" s="29" t="s">
        <v>246</v>
      </c>
      <c r="F42" s="45">
        <v>5931</v>
      </c>
      <c r="G42" s="29">
        <v>7993</v>
      </c>
      <c r="H42" s="57"/>
      <c r="I42" s="57"/>
      <c r="J42" s="57"/>
      <c r="K42" s="57"/>
      <c r="L42" s="57"/>
      <c r="M42" s="57"/>
      <c r="N42" s="20"/>
    </row>
    <row r="43" spans="2:14" ht="36" x14ac:dyDescent="0.25">
      <c r="B43" s="13"/>
      <c r="C43" s="13"/>
      <c r="D43" s="14" t="s">
        <v>247</v>
      </c>
      <c r="E43" s="29" t="s">
        <v>248</v>
      </c>
      <c r="F43" s="29">
        <v>2</v>
      </c>
      <c r="G43" s="29">
        <v>2</v>
      </c>
      <c r="H43" s="57"/>
      <c r="I43" s="57"/>
      <c r="J43" s="57"/>
      <c r="K43" s="57"/>
      <c r="L43" s="57"/>
      <c r="M43" s="57"/>
      <c r="N43" s="20"/>
    </row>
    <row r="44" spans="2:14" ht="60" x14ac:dyDescent="0.25">
      <c r="B44" s="13"/>
      <c r="C44" s="13"/>
      <c r="D44" s="14" t="s">
        <v>249</v>
      </c>
      <c r="E44" s="29" t="s">
        <v>250</v>
      </c>
      <c r="F44" s="29">
        <v>160</v>
      </c>
      <c r="G44" s="29">
        <v>106</v>
      </c>
      <c r="H44" s="57"/>
      <c r="I44" s="57"/>
      <c r="J44" s="57"/>
      <c r="K44" s="57"/>
      <c r="L44" s="57"/>
      <c r="M44" s="57"/>
      <c r="N44" s="20"/>
    </row>
    <row r="45" spans="2:14" x14ac:dyDescent="0.25">
      <c r="B45" s="14" t="s">
        <v>67</v>
      </c>
      <c r="C45" s="14" t="s">
        <v>88</v>
      </c>
      <c r="D45" s="13"/>
      <c r="E45" s="13"/>
      <c r="F45" s="13"/>
      <c r="G45" s="13"/>
      <c r="H45" s="13"/>
      <c r="I45" s="13"/>
      <c r="J45" s="13"/>
      <c r="K45" s="13"/>
      <c r="L45" s="13"/>
      <c r="M45" s="13"/>
      <c r="N45" s="20"/>
    </row>
    <row r="46" spans="2:14" ht="24" x14ac:dyDescent="0.25">
      <c r="B46" s="12"/>
      <c r="C46" s="12"/>
      <c r="D46" s="14" t="s">
        <v>190</v>
      </c>
      <c r="E46" s="38" t="s">
        <v>180</v>
      </c>
      <c r="F46" s="38">
        <v>45</v>
      </c>
      <c r="G46" s="37">
        <v>239</v>
      </c>
      <c r="H46" s="13"/>
      <c r="I46" s="13"/>
      <c r="J46" s="13"/>
      <c r="K46" s="13"/>
      <c r="L46" s="13"/>
      <c r="M46" s="13"/>
      <c r="N46" s="20"/>
    </row>
    <row r="47" spans="2:14" ht="48" x14ac:dyDescent="0.25">
      <c r="B47" s="14" t="s">
        <v>68</v>
      </c>
      <c r="C47" s="14" t="s">
        <v>89</v>
      </c>
      <c r="D47" s="13"/>
      <c r="E47" s="13"/>
      <c r="F47" s="13"/>
      <c r="G47" s="13"/>
      <c r="H47" s="13"/>
      <c r="I47" s="13"/>
      <c r="J47" s="13"/>
      <c r="K47" s="13"/>
      <c r="L47" s="13"/>
      <c r="M47" s="13"/>
      <c r="N47" s="20"/>
    </row>
    <row r="48" spans="2:14" ht="37.5" customHeight="1" x14ac:dyDescent="0.25">
      <c r="B48" s="12"/>
      <c r="C48" s="12"/>
      <c r="D48" s="14" t="s">
        <v>199</v>
      </c>
      <c r="E48" s="38" t="s">
        <v>202</v>
      </c>
      <c r="F48" s="38">
        <v>258</v>
      </c>
      <c r="G48" s="38">
        <v>10</v>
      </c>
      <c r="H48" s="13"/>
      <c r="I48" s="13"/>
      <c r="J48" s="13"/>
      <c r="K48" s="13"/>
      <c r="L48" s="13"/>
      <c r="M48" s="13"/>
      <c r="N48" s="20"/>
    </row>
    <row r="49" spans="2:14" ht="39" customHeight="1" x14ac:dyDescent="0.25">
      <c r="B49" s="12"/>
      <c r="C49" s="12"/>
      <c r="D49" s="14" t="s">
        <v>203</v>
      </c>
      <c r="E49" s="38" t="s">
        <v>204</v>
      </c>
      <c r="F49" s="38">
        <v>101</v>
      </c>
      <c r="G49" s="38">
        <v>30</v>
      </c>
      <c r="H49" s="13"/>
      <c r="I49" s="13"/>
      <c r="J49" s="13"/>
      <c r="K49" s="13"/>
      <c r="L49" s="13"/>
      <c r="M49" s="13"/>
      <c r="N49" s="20"/>
    </row>
    <row r="50" spans="2:14" ht="36" x14ac:dyDescent="0.25">
      <c r="B50" s="14" t="s">
        <v>69</v>
      </c>
      <c r="C50" s="14" t="s">
        <v>90</v>
      </c>
      <c r="D50" s="13"/>
      <c r="E50" s="13"/>
      <c r="F50" s="13"/>
      <c r="G50" s="13"/>
      <c r="H50" s="28">
        <f>SUM(I50:J50)</f>
        <v>984937</v>
      </c>
      <c r="I50" s="28">
        <v>875026</v>
      </c>
      <c r="J50" s="28">
        <v>109911</v>
      </c>
      <c r="K50" s="28">
        <f>SUM(L50:M50)</f>
        <v>423890.10000000003</v>
      </c>
      <c r="L50" s="28">
        <v>401705.51</v>
      </c>
      <c r="M50" s="28">
        <v>22184.59</v>
      </c>
      <c r="N50" s="20"/>
    </row>
    <row r="51" spans="2:14" ht="36" x14ac:dyDescent="0.25">
      <c r="B51" s="13"/>
      <c r="C51" s="13"/>
      <c r="D51" s="14" t="s">
        <v>251</v>
      </c>
      <c r="E51" s="29" t="s">
        <v>252</v>
      </c>
      <c r="F51" s="29">
        <v>4</v>
      </c>
      <c r="G51" s="29">
        <v>2</v>
      </c>
      <c r="H51" s="57"/>
      <c r="I51" s="57"/>
      <c r="J51" s="57"/>
      <c r="K51" s="57"/>
      <c r="L51" s="57"/>
      <c r="M51" s="57"/>
      <c r="N51" s="20"/>
    </row>
    <row r="52" spans="2:14" ht="24" x14ac:dyDescent="0.25">
      <c r="B52" s="14" t="s">
        <v>70</v>
      </c>
      <c r="C52" s="14" t="s">
        <v>91</v>
      </c>
      <c r="D52" s="13"/>
      <c r="E52" s="13"/>
      <c r="F52" s="13"/>
      <c r="G52" s="13"/>
      <c r="H52" s="13"/>
      <c r="I52" s="13"/>
      <c r="J52" s="13"/>
      <c r="K52" s="13"/>
      <c r="L52" s="13"/>
      <c r="M52" s="13"/>
      <c r="N52" s="20"/>
    </row>
    <row r="53" spans="2:14" ht="60.75" customHeight="1" x14ac:dyDescent="0.25">
      <c r="B53" s="12"/>
      <c r="C53" s="12"/>
      <c r="D53" s="14" t="s">
        <v>205</v>
      </c>
      <c r="E53" s="63" t="s">
        <v>206</v>
      </c>
      <c r="F53" s="38">
        <v>7.1</v>
      </c>
      <c r="G53" s="37">
        <v>36.299999999999997</v>
      </c>
      <c r="H53" s="13"/>
      <c r="I53" s="13"/>
      <c r="J53" s="13"/>
      <c r="K53" s="13"/>
      <c r="L53" s="13"/>
      <c r="M53" s="13"/>
      <c r="N53" s="20"/>
    </row>
    <row r="54" spans="2:14" ht="24" x14ac:dyDescent="0.25">
      <c r="B54" s="14" t="s">
        <v>71</v>
      </c>
      <c r="C54" s="14" t="s">
        <v>92</v>
      </c>
      <c r="D54" s="13"/>
      <c r="E54" s="13"/>
      <c r="F54" s="13"/>
      <c r="G54" s="13"/>
      <c r="H54" s="28">
        <f>SUM(I54:J54)</f>
        <v>2962951</v>
      </c>
      <c r="I54" s="28">
        <v>2518497</v>
      </c>
      <c r="J54" s="28">
        <v>444454</v>
      </c>
      <c r="K54" s="28">
        <f>SUM(L54:M54)</f>
        <v>2862272.17</v>
      </c>
      <c r="L54" s="28">
        <v>2435019.54</v>
      </c>
      <c r="M54" s="28">
        <v>427252.63</v>
      </c>
      <c r="N54" s="20"/>
    </row>
    <row r="55" spans="2:14" ht="24" x14ac:dyDescent="0.25">
      <c r="B55" s="13"/>
      <c r="C55" s="13"/>
      <c r="D55" s="14" t="s">
        <v>257</v>
      </c>
      <c r="E55" s="29" t="s">
        <v>258</v>
      </c>
      <c r="F55" s="29">
        <v>152</v>
      </c>
      <c r="G55" s="29">
        <v>126</v>
      </c>
      <c r="H55" s="57"/>
      <c r="I55" s="57"/>
      <c r="J55" s="57"/>
      <c r="K55" s="57"/>
      <c r="L55" s="57"/>
      <c r="M55" s="57"/>
      <c r="N55" s="20"/>
    </row>
    <row r="56" spans="2:14" x14ac:dyDescent="0.25">
      <c r="B56" s="14" t="s">
        <v>72</v>
      </c>
      <c r="C56" s="14" t="s">
        <v>93</v>
      </c>
      <c r="D56" s="13"/>
      <c r="E56" s="13"/>
      <c r="F56" s="13"/>
      <c r="G56" s="13"/>
      <c r="H56" s="13"/>
      <c r="I56" s="13"/>
      <c r="J56" s="13"/>
      <c r="K56" s="13"/>
      <c r="L56" s="13"/>
      <c r="M56" s="13"/>
      <c r="N56" s="20"/>
    </row>
    <row r="57" spans="2:14" ht="24" x14ac:dyDescent="0.25">
      <c r="B57" s="12"/>
      <c r="C57" s="12"/>
      <c r="D57" s="14" t="s">
        <v>191</v>
      </c>
      <c r="E57" s="38" t="s">
        <v>181</v>
      </c>
      <c r="F57" s="38">
        <v>11820</v>
      </c>
      <c r="G57" s="37">
        <v>10133</v>
      </c>
      <c r="H57" s="13"/>
      <c r="I57" s="13"/>
      <c r="J57" s="13"/>
      <c r="K57" s="13"/>
      <c r="L57" s="13"/>
      <c r="M57" s="13"/>
      <c r="N57" s="20"/>
    </row>
    <row r="58" spans="2:14" ht="36" customHeight="1" x14ac:dyDescent="0.25">
      <c r="B58" s="14" t="s">
        <v>73</v>
      </c>
      <c r="C58" s="14" t="s">
        <v>94</v>
      </c>
      <c r="D58" s="13"/>
      <c r="E58" s="13"/>
      <c r="F58" s="13"/>
      <c r="G58" s="13"/>
      <c r="H58" s="13"/>
      <c r="I58" s="13"/>
      <c r="J58" s="13"/>
      <c r="K58" s="13"/>
      <c r="L58" s="13"/>
      <c r="M58" s="13"/>
      <c r="N58" s="20"/>
    </row>
    <row r="59" spans="2:14" ht="60" x14ac:dyDescent="0.25">
      <c r="B59" s="12"/>
      <c r="C59" s="12"/>
      <c r="D59" s="14" t="s">
        <v>207</v>
      </c>
      <c r="E59" s="38" t="s">
        <v>208</v>
      </c>
      <c r="F59" s="38">
        <v>0.17499999999999999</v>
      </c>
      <c r="G59" s="38">
        <v>0.17199999999999999</v>
      </c>
      <c r="H59" s="13"/>
      <c r="I59" s="13"/>
      <c r="J59" s="13"/>
      <c r="K59" s="13"/>
      <c r="L59" s="13"/>
      <c r="M59" s="13"/>
      <c r="N59" s="20"/>
    </row>
    <row r="60" spans="2:14" ht="36" x14ac:dyDescent="0.25">
      <c r="B60" s="14" t="s">
        <v>74</v>
      </c>
      <c r="C60" s="14" t="s">
        <v>95</v>
      </c>
      <c r="D60" s="13"/>
      <c r="E60" s="13"/>
      <c r="F60" s="13"/>
      <c r="G60" s="13"/>
      <c r="H60" s="28">
        <f>SUM(I60:J60)</f>
        <v>1027034</v>
      </c>
      <c r="I60" s="28">
        <v>872980</v>
      </c>
      <c r="J60" s="28">
        <v>154054</v>
      </c>
      <c r="K60" s="28">
        <f>SUM(L60:M60)</f>
        <v>675095.59</v>
      </c>
      <c r="L60" s="28">
        <v>574581.24</v>
      </c>
      <c r="M60" s="28">
        <v>100514.35</v>
      </c>
      <c r="N60" s="20"/>
    </row>
    <row r="61" spans="2:14" ht="60" x14ac:dyDescent="0.25">
      <c r="B61" s="13"/>
      <c r="C61" s="13"/>
      <c r="D61" s="14" t="s">
        <v>259</v>
      </c>
      <c r="E61" s="29" t="s">
        <v>260</v>
      </c>
      <c r="F61" s="29">
        <v>7</v>
      </c>
      <c r="G61" s="29">
        <v>3</v>
      </c>
      <c r="H61" s="57"/>
      <c r="I61" s="57"/>
      <c r="J61" s="57"/>
      <c r="K61" s="57"/>
      <c r="L61" s="57"/>
      <c r="M61" s="57"/>
      <c r="N61" s="20"/>
    </row>
    <row r="62" spans="2:14" ht="72" x14ac:dyDescent="0.25">
      <c r="B62" s="13"/>
      <c r="C62" s="13"/>
      <c r="D62" s="14" t="s">
        <v>261</v>
      </c>
      <c r="E62" s="29" t="s">
        <v>262</v>
      </c>
      <c r="F62" s="29">
        <v>318</v>
      </c>
      <c r="G62" s="29">
        <v>195</v>
      </c>
      <c r="H62" s="57"/>
      <c r="I62" s="57"/>
      <c r="J62" s="57"/>
      <c r="K62" s="57"/>
      <c r="L62" s="57"/>
      <c r="M62" s="57"/>
      <c r="N62" s="20"/>
    </row>
    <row r="63" spans="2:14" ht="24" x14ac:dyDescent="0.25">
      <c r="B63" s="13"/>
      <c r="C63" s="13"/>
      <c r="D63" s="14" t="s">
        <v>263</v>
      </c>
      <c r="E63" s="29" t="s">
        <v>264</v>
      </c>
      <c r="F63" s="29">
        <v>3</v>
      </c>
      <c r="G63" s="29">
        <v>2</v>
      </c>
      <c r="H63" s="57"/>
      <c r="I63" s="57"/>
      <c r="J63" s="57"/>
      <c r="K63" s="57"/>
      <c r="L63" s="57"/>
      <c r="M63" s="57"/>
      <c r="N63" s="20"/>
    </row>
    <row r="64" spans="2:14" ht="24" x14ac:dyDescent="0.25">
      <c r="B64" s="14" t="s">
        <v>35</v>
      </c>
      <c r="C64" s="14" t="s">
        <v>96</v>
      </c>
      <c r="D64" s="13"/>
      <c r="E64" s="13"/>
      <c r="F64" s="13"/>
      <c r="G64" s="13"/>
      <c r="H64" s="13"/>
      <c r="I64" s="13"/>
      <c r="J64" s="13"/>
      <c r="K64" s="13"/>
      <c r="L64" s="13"/>
      <c r="M64" s="13"/>
      <c r="N64" s="20"/>
    </row>
    <row r="65" spans="2:15" ht="24" x14ac:dyDescent="0.25">
      <c r="B65" s="14" t="s">
        <v>36</v>
      </c>
      <c r="C65" s="14" t="s">
        <v>97</v>
      </c>
      <c r="D65" s="13"/>
      <c r="E65" s="13"/>
      <c r="F65" s="13"/>
      <c r="G65" s="13"/>
      <c r="H65" s="13"/>
      <c r="I65" s="13"/>
      <c r="J65" s="13"/>
      <c r="K65" s="13"/>
      <c r="L65" s="13"/>
      <c r="M65" s="13"/>
      <c r="N65" s="20"/>
    </row>
    <row r="66" spans="2:15" ht="42" customHeight="1" x14ac:dyDescent="0.25">
      <c r="B66" s="12"/>
      <c r="C66" s="12"/>
      <c r="D66" s="64" t="s">
        <v>192</v>
      </c>
      <c r="E66" s="63" t="s">
        <v>182</v>
      </c>
      <c r="F66" s="38">
        <v>39</v>
      </c>
      <c r="G66" s="37">
        <v>174</v>
      </c>
      <c r="H66" s="13"/>
      <c r="I66" s="13"/>
      <c r="J66" s="13"/>
      <c r="K66" s="13"/>
      <c r="L66" s="13"/>
      <c r="M66" s="13"/>
      <c r="N66" s="20"/>
    </row>
    <row r="67" spans="2:15" ht="64.5" customHeight="1" x14ac:dyDescent="0.25">
      <c r="B67" s="14" t="s">
        <v>37</v>
      </c>
      <c r="C67" s="14" t="s">
        <v>98</v>
      </c>
      <c r="D67" s="13"/>
      <c r="E67" s="13"/>
      <c r="F67" s="13"/>
      <c r="G67" s="13"/>
      <c r="H67" s="13"/>
      <c r="I67" s="13"/>
      <c r="J67" s="13"/>
      <c r="K67" s="13"/>
      <c r="L67" s="13"/>
      <c r="M67" s="13"/>
      <c r="N67" s="20"/>
    </row>
    <row r="68" spans="2:15" ht="24" x14ac:dyDescent="0.25">
      <c r="B68" s="12"/>
      <c r="C68" s="12"/>
      <c r="D68" s="14" t="s">
        <v>209</v>
      </c>
      <c r="E68" s="38" t="s">
        <v>234</v>
      </c>
      <c r="F68" s="37">
        <v>1500</v>
      </c>
      <c r="G68" s="37">
        <v>0</v>
      </c>
      <c r="H68" s="13"/>
      <c r="I68" s="13"/>
      <c r="J68" s="13"/>
      <c r="K68" s="13"/>
      <c r="L68" s="13"/>
      <c r="M68" s="13"/>
      <c r="N68" s="59"/>
    </row>
    <row r="69" spans="2:15" ht="24" x14ac:dyDescent="0.25">
      <c r="B69" s="12"/>
      <c r="C69" s="12"/>
      <c r="D69" s="14" t="s">
        <v>211</v>
      </c>
      <c r="E69" s="38" t="s">
        <v>235</v>
      </c>
      <c r="F69" s="37">
        <v>15</v>
      </c>
      <c r="G69" s="37">
        <v>0</v>
      </c>
      <c r="H69" s="13"/>
      <c r="I69" s="13"/>
      <c r="J69" s="13"/>
      <c r="K69" s="13"/>
      <c r="L69" s="13"/>
      <c r="M69" s="13"/>
      <c r="N69" s="20"/>
    </row>
    <row r="70" spans="2:15" ht="36" x14ac:dyDescent="0.25">
      <c r="B70" s="12"/>
      <c r="C70" s="12"/>
      <c r="D70" s="14" t="s">
        <v>214</v>
      </c>
      <c r="E70" s="38" t="s">
        <v>212</v>
      </c>
      <c r="F70" s="37">
        <v>10.199999999999999</v>
      </c>
      <c r="G70" s="37">
        <v>0</v>
      </c>
      <c r="H70" s="13"/>
      <c r="I70" s="13"/>
      <c r="J70" s="13"/>
      <c r="K70" s="13"/>
      <c r="L70" s="13"/>
      <c r="M70" s="13"/>
      <c r="N70" s="20"/>
    </row>
    <row r="71" spans="2:15" ht="48" x14ac:dyDescent="0.25">
      <c r="B71" s="12"/>
      <c r="C71" s="12"/>
      <c r="D71" s="14" t="s">
        <v>215</v>
      </c>
      <c r="E71" s="38" t="s">
        <v>364</v>
      </c>
      <c r="F71" s="37">
        <v>0</v>
      </c>
      <c r="G71" s="37">
        <v>0</v>
      </c>
      <c r="H71" s="13"/>
      <c r="I71" s="13"/>
      <c r="J71" s="13"/>
      <c r="K71" s="13"/>
      <c r="L71" s="13"/>
      <c r="M71" s="13"/>
      <c r="N71" s="20"/>
    </row>
    <row r="72" spans="2:15" ht="36" x14ac:dyDescent="0.25">
      <c r="B72" s="12"/>
      <c r="C72" s="12"/>
      <c r="D72" s="14" t="s">
        <v>216</v>
      </c>
      <c r="E72" s="38" t="s">
        <v>213</v>
      </c>
      <c r="F72" s="37">
        <v>70</v>
      </c>
      <c r="G72" s="37">
        <v>0</v>
      </c>
      <c r="H72" s="13"/>
      <c r="I72" s="13"/>
      <c r="J72" s="13"/>
      <c r="K72" s="13"/>
      <c r="L72" s="13"/>
      <c r="M72" s="13"/>
      <c r="N72" s="20"/>
    </row>
    <row r="73" spans="2:15" ht="48" x14ac:dyDescent="0.25">
      <c r="B73" s="12"/>
      <c r="C73" s="12"/>
      <c r="D73" s="14" t="s">
        <v>220</v>
      </c>
      <c r="E73" s="38" t="s">
        <v>342</v>
      </c>
      <c r="F73" s="37">
        <v>5500</v>
      </c>
      <c r="G73" s="37">
        <v>60632</v>
      </c>
      <c r="H73" s="13"/>
      <c r="I73" s="13"/>
      <c r="J73" s="13"/>
      <c r="K73" s="13"/>
      <c r="L73" s="13"/>
      <c r="M73" s="13"/>
      <c r="N73" s="20"/>
      <c r="O73" s="50"/>
    </row>
    <row r="74" spans="2:15" ht="36" x14ac:dyDescent="0.25">
      <c r="B74" s="12"/>
      <c r="C74" s="12"/>
      <c r="D74" s="14" t="s">
        <v>219</v>
      </c>
      <c r="E74" s="38" t="s">
        <v>347</v>
      </c>
      <c r="F74" s="37">
        <v>0.1522</v>
      </c>
      <c r="G74" s="37">
        <v>0</v>
      </c>
      <c r="H74" s="13"/>
      <c r="I74" s="13"/>
      <c r="J74" s="13"/>
      <c r="K74" s="13"/>
      <c r="L74" s="13"/>
      <c r="M74" s="13"/>
      <c r="N74" s="20"/>
    </row>
    <row r="75" spans="2:15" ht="37.5" customHeight="1" x14ac:dyDescent="0.25">
      <c r="B75" s="14" t="s">
        <v>38</v>
      </c>
      <c r="C75" s="14" t="s">
        <v>99</v>
      </c>
      <c r="D75" s="13"/>
      <c r="E75" s="13"/>
      <c r="F75" s="13"/>
      <c r="G75" s="13"/>
      <c r="H75" s="28">
        <f>SUM(I75:J75)</f>
        <v>14256382</v>
      </c>
      <c r="I75" s="28">
        <f>11402233+1014252</f>
        <v>12416485</v>
      </c>
      <c r="J75" s="28">
        <v>1839897</v>
      </c>
      <c r="K75" s="28">
        <f>SUM(L75:M75)</f>
        <v>13419304.52</v>
      </c>
      <c r="L75" s="28">
        <v>12099517.810000001</v>
      </c>
      <c r="M75" s="28">
        <v>1319786.71</v>
      </c>
      <c r="N75" s="20"/>
    </row>
    <row r="76" spans="2:15" ht="35.25" customHeight="1" x14ac:dyDescent="0.25">
      <c r="B76" s="13"/>
      <c r="C76" s="13"/>
      <c r="D76" s="14" t="s">
        <v>265</v>
      </c>
      <c r="E76" s="29" t="s">
        <v>266</v>
      </c>
      <c r="F76" s="29">
        <v>1591031.2</v>
      </c>
      <c r="G76" s="29">
        <v>927866.34</v>
      </c>
      <c r="H76" s="57"/>
      <c r="I76" s="57"/>
      <c r="J76" s="57"/>
      <c r="K76" s="57"/>
      <c r="L76" s="57"/>
      <c r="M76" s="57"/>
      <c r="N76" s="58"/>
    </row>
    <row r="77" spans="2:15" ht="36" x14ac:dyDescent="0.25">
      <c r="B77" s="13"/>
      <c r="C77" s="13"/>
      <c r="D77" s="14" t="s">
        <v>267</v>
      </c>
      <c r="E77" s="29" t="s">
        <v>268</v>
      </c>
      <c r="F77" s="29">
        <v>501.69</v>
      </c>
      <c r="G77" s="29">
        <v>501.69</v>
      </c>
      <c r="H77" s="57"/>
      <c r="I77" s="57"/>
      <c r="J77" s="57"/>
      <c r="K77" s="57"/>
      <c r="L77" s="57"/>
      <c r="M77" s="57"/>
      <c r="N77" s="58"/>
    </row>
    <row r="78" spans="2:15" ht="24" x14ac:dyDescent="0.25">
      <c r="B78" s="14" t="s">
        <v>39</v>
      </c>
      <c r="C78" s="14" t="s">
        <v>100</v>
      </c>
      <c r="D78" s="13"/>
      <c r="E78" s="13"/>
      <c r="F78" s="13"/>
      <c r="G78" s="13"/>
      <c r="H78" s="28">
        <f>SUM(I78:J78)</f>
        <v>5818111</v>
      </c>
      <c r="I78" s="28">
        <v>4945394</v>
      </c>
      <c r="J78" s="28">
        <v>872717</v>
      </c>
      <c r="K78" s="28">
        <f>SUM(L78:M78)</f>
        <v>4754877.01</v>
      </c>
      <c r="L78" s="28">
        <v>4116645.46</v>
      </c>
      <c r="M78" s="28">
        <v>638231.55000000005</v>
      </c>
      <c r="N78" s="20"/>
    </row>
    <row r="79" spans="2:15" ht="48" x14ac:dyDescent="0.25">
      <c r="B79" s="13"/>
      <c r="C79" s="13"/>
      <c r="D79" s="14" t="s">
        <v>269</v>
      </c>
      <c r="E79" s="29" t="s">
        <v>270</v>
      </c>
      <c r="F79" s="29">
        <v>660.5</v>
      </c>
      <c r="G79" s="29">
        <v>604.75</v>
      </c>
      <c r="H79" s="57"/>
      <c r="I79" s="57"/>
      <c r="J79" s="57"/>
      <c r="K79" s="57"/>
      <c r="L79" s="57"/>
      <c r="M79" s="57"/>
      <c r="N79" s="58"/>
    </row>
    <row r="80" spans="2:15" ht="36" x14ac:dyDescent="0.25">
      <c r="B80" s="13"/>
      <c r="C80" s="13"/>
      <c r="D80" s="14" t="s">
        <v>271</v>
      </c>
      <c r="E80" s="29" t="s">
        <v>272</v>
      </c>
      <c r="F80" s="29">
        <v>25.33</v>
      </c>
      <c r="G80" s="29">
        <v>6.73</v>
      </c>
      <c r="H80" s="57"/>
      <c r="I80" s="57"/>
      <c r="J80" s="57"/>
      <c r="K80" s="57"/>
      <c r="L80" s="57"/>
      <c r="M80" s="57"/>
      <c r="N80" s="58"/>
    </row>
    <row r="81" spans="2:14" ht="22.5" customHeight="1" x14ac:dyDescent="0.25">
      <c r="B81" s="14" t="s">
        <v>40</v>
      </c>
      <c r="C81" s="14" t="s">
        <v>101</v>
      </c>
      <c r="D81" s="13"/>
      <c r="E81" s="13"/>
      <c r="F81" s="13"/>
      <c r="G81" s="13"/>
      <c r="H81" s="28">
        <f>SUM(I81:J81)</f>
        <v>94044</v>
      </c>
      <c r="I81" s="28">
        <v>51600</v>
      </c>
      <c r="J81" s="28">
        <v>42444</v>
      </c>
      <c r="K81" s="28">
        <f>SUM(L81:M81)</f>
        <v>94044.08</v>
      </c>
      <c r="L81" s="28">
        <v>51600</v>
      </c>
      <c r="M81" s="28">
        <v>42444.08</v>
      </c>
      <c r="N81" s="20"/>
    </row>
    <row r="82" spans="2:14" ht="24" x14ac:dyDescent="0.25">
      <c r="B82" s="13"/>
      <c r="C82" s="13"/>
      <c r="D82" s="14" t="s">
        <v>273</v>
      </c>
      <c r="E82" s="29" t="s">
        <v>274</v>
      </c>
      <c r="F82" s="29">
        <v>3</v>
      </c>
      <c r="G82" s="29">
        <v>3</v>
      </c>
      <c r="H82" s="57"/>
      <c r="I82" s="57"/>
      <c r="J82" s="57"/>
      <c r="K82" s="57"/>
      <c r="L82" s="57"/>
      <c r="M82" s="57"/>
      <c r="N82" s="58"/>
    </row>
    <row r="83" spans="2:14" ht="34.9" customHeight="1" x14ac:dyDescent="0.25">
      <c r="B83" s="14" t="s">
        <v>41</v>
      </c>
      <c r="C83" s="14" t="s">
        <v>102</v>
      </c>
      <c r="D83" s="13"/>
      <c r="E83" s="13"/>
      <c r="F83" s="13"/>
      <c r="G83" s="13"/>
      <c r="H83" s="28">
        <f>SUM(I83:J83)</f>
        <v>1488248</v>
      </c>
      <c r="I83" s="28">
        <v>982442</v>
      </c>
      <c r="J83" s="28">
        <v>505806</v>
      </c>
      <c r="K83" s="28">
        <f>SUM(L83:M83)</f>
        <v>341199.26</v>
      </c>
      <c r="L83" s="28">
        <v>214021.7</v>
      </c>
      <c r="M83" s="28">
        <v>127177.56</v>
      </c>
      <c r="N83" s="20"/>
    </row>
    <row r="84" spans="2:14" ht="24" x14ac:dyDescent="0.25">
      <c r="B84" s="13"/>
      <c r="C84" s="13"/>
      <c r="D84" s="14" t="s">
        <v>275</v>
      </c>
      <c r="E84" s="29" t="s">
        <v>276</v>
      </c>
      <c r="F84" s="29">
        <v>4</v>
      </c>
      <c r="G84" s="29">
        <v>0</v>
      </c>
      <c r="H84" s="57"/>
      <c r="I84" s="57"/>
      <c r="J84" s="57"/>
      <c r="K84" s="57"/>
      <c r="L84" s="57"/>
      <c r="M84" s="57"/>
      <c r="N84" s="58"/>
    </row>
    <row r="85" spans="2:14" ht="15.75" x14ac:dyDescent="0.25">
      <c r="B85" s="13"/>
      <c r="C85" s="13"/>
      <c r="D85" s="14" t="s">
        <v>345</v>
      </c>
      <c r="E85" s="29" t="s">
        <v>346</v>
      </c>
      <c r="F85" s="29">
        <v>1</v>
      </c>
      <c r="G85" s="29">
        <v>0</v>
      </c>
      <c r="H85" s="57"/>
      <c r="I85" s="57"/>
      <c r="J85" s="57"/>
      <c r="K85" s="57"/>
      <c r="L85" s="57"/>
      <c r="M85" s="57"/>
      <c r="N85" s="58"/>
    </row>
    <row r="86" spans="2:14" ht="24" x14ac:dyDescent="0.25">
      <c r="B86" s="14" t="s">
        <v>42</v>
      </c>
      <c r="C86" s="14" t="s">
        <v>103</v>
      </c>
      <c r="D86" s="13"/>
      <c r="E86" s="13"/>
      <c r="F86" s="13"/>
      <c r="G86" s="13"/>
      <c r="H86" s="28">
        <f>SUM(I86:J86)</f>
        <v>144044</v>
      </c>
      <c r="I86" s="28">
        <v>122437</v>
      </c>
      <c r="J86" s="28">
        <v>21607</v>
      </c>
      <c r="K86" s="28">
        <f>SUM(L86:M86)</f>
        <v>128654.98</v>
      </c>
      <c r="L86" s="28">
        <v>109356.73</v>
      </c>
      <c r="M86" s="28">
        <v>19298.25</v>
      </c>
      <c r="N86" s="20"/>
    </row>
    <row r="87" spans="2:14" ht="24" x14ac:dyDescent="0.25">
      <c r="B87" s="13"/>
      <c r="C87" s="13"/>
      <c r="D87" s="14" t="s">
        <v>277</v>
      </c>
      <c r="E87" s="29" t="s">
        <v>278</v>
      </c>
      <c r="F87" s="29">
        <v>8</v>
      </c>
      <c r="G87" s="29">
        <v>8</v>
      </c>
      <c r="H87" s="57"/>
      <c r="I87" s="57"/>
      <c r="J87" s="57"/>
      <c r="K87" s="57"/>
      <c r="L87" s="57"/>
      <c r="M87" s="57"/>
      <c r="N87" s="58"/>
    </row>
    <row r="88" spans="2:14" ht="24" x14ac:dyDescent="0.25">
      <c r="B88" s="14" t="s">
        <v>43</v>
      </c>
      <c r="C88" s="14" t="s">
        <v>104</v>
      </c>
      <c r="D88" s="13"/>
      <c r="E88" s="13"/>
      <c r="F88" s="13"/>
      <c r="G88" s="13"/>
      <c r="H88" s="28">
        <f>SUM(I88:J88)</f>
        <v>1136810</v>
      </c>
      <c r="I88" s="28">
        <v>505030</v>
      </c>
      <c r="J88" s="28">
        <v>631780</v>
      </c>
      <c r="K88" s="28">
        <f>SUM(L88:M88)</f>
        <v>1071691.46</v>
      </c>
      <c r="L88" s="28">
        <v>472218.99</v>
      </c>
      <c r="M88" s="28">
        <v>599472.47</v>
      </c>
      <c r="N88" s="20"/>
    </row>
    <row r="89" spans="2:14" ht="24" x14ac:dyDescent="0.25">
      <c r="B89" s="13"/>
      <c r="C89" s="13"/>
      <c r="D89" s="14" t="s">
        <v>279</v>
      </c>
      <c r="E89" s="29" t="s">
        <v>280</v>
      </c>
      <c r="F89" s="29">
        <v>3.55</v>
      </c>
      <c r="G89" s="29">
        <v>2.3199999999999998</v>
      </c>
      <c r="H89" s="57"/>
      <c r="I89" s="57"/>
      <c r="J89" s="57"/>
      <c r="K89" s="57"/>
      <c r="L89" s="57"/>
      <c r="M89" s="57"/>
      <c r="N89" s="58"/>
    </row>
    <row r="90" spans="2:14" ht="24" x14ac:dyDescent="0.25">
      <c r="B90" s="13"/>
      <c r="C90" s="13"/>
      <c r="D90" s="14" t="s">
        <v>281</v>
      </c>
      <c r="E90" s="29" t="s">
        <v>282</v>
      </c>
      <c r="F90" s="29">
        <v>1.2</v>
      </c>
      <c r="G90" s="29">
        <v>0</v>
      </c>
      <c r="H90" s="57"/>
      <c r="I90" s="57"/>
      <c r="J90" s="57"/>
      <c r="K90" s="57"/>
      <c r="L90" s="57"/>
      <c r="M90" s="57"/>
      <c r="N90" s="58"/>
    </row>
    <row r="91" spans="2:14" ht="24" x14ac:dyDescent="0.25">
      <c r="B91" s="14" t="s">
        <v>44</v>
      </c>
      <c r="C91" s="14" t="s">
        <v>105</v>
      </c>
      <c r="D91" s="13"/>
      <c r="E91" s="13"/>
      <c r="F91" s="13"/>
      <c r="G91" s="13"/>
      <c r="H91" s="28">
        <f>SUM(I91:J91)</f>
        <v>6026168</v>
      </c>
      <c r="I91" s="28">
        <v>5542848</v>
      </c>
      <c r="J91" s="28">
        <v>483320</v>
      </c>
      <c r="K91" s="28">
        <f>SUM(L91:M91)</f>
        <v>2986163.0300000003</v>
      </c>
      <c r="L91" s="28">
        <v>1257597.96</v>
      </c>
      <c r="M91" s="28">
        <v>1728565.07</v>
      </c>
      <c r="N91" s="20"/>
    </row>
    <row r="92" spans="2:14" ht="24" x14ac:dyDescent="0.25">
      <c r="B92" s="13"/>
      <c r="C92" s="13"/>
      <c r="D92" s="14" t="s">
        <v>283</v>
      </c>
      <c r="E92" s="29" t="s">
        <v>284</v>
      </c>
      <c r="F92" s="29">
        <v>2</v>
      </c>
      <c r="G92" s="29">
        <v>0</v>
      </c>
      <c r="H92" s="57"/>
      <c r="I92" s="57"/>
      <c r="J92" s="57"/>
      <c r="K92" s="57"/>
      <c r="L92" s="57"/>
      <c r="M92" s="57"/>
      <c r="N92" s="58"/>
    </row>
    <row r="93" spans="2:14" ht="24" x14ac:dyDescent="0.25">
      <c r="B93" s="14" t="s">
        <v>45</v>
      </c>
      <c r="C93" s="14" t="s">
        <v>106</v>
      </c>
      <c r="D93" s="13"/>
      <c r="E93" s="13"/>
      <c r="F93" s="13"/>
      <c r="G93" s="13"/>
      <c r="H93" s="28">
        <f>SUM(I93:J93)</f>
        <v>1647550</v>
      </c>
      <c r="I93" s="28">
        <v>1175281</v>
      </c>
      <c r="J93" s="28">
        <v>472269</v>
      </c>
      <c r="K93" s="28">
        <f>SUM(L93:M93)</f>
        <v>1613490.09</v>
      </c>
      <c r="L93" s="28">
        <v>1106680.0900000001</v>
      </c>
      <c r="M93" s="28">
        <v>506809.99999999994</v>
      </c>
      <c r="N93" s="20"/>
    </row>
    <row r="94" spans="2:14" ht="36" x14ac:dyDescent="0.25">
      <c r="B94" s="13"/>
      <c r="C94" s="13"/>
      <c r="D94" s="14" t="s">
        <v>285</v>
      </c>
      <c r="E94" s="29" t="s">
        <v>286</v>
      </c>
      <c r="F94" s="29">
        <v>3</v>
      </c>
      <c r="G94" s="29">
        <v>2</v>
      </c>
      <c r="H94" s="57"/>
      <c r="I94" s="57"/>
      <c r="J94" s="57"/>
      <c r="K94" s="57"/>
      <c r="L94" s="57"/>
      <c r="M94" s="57"/>
      <c r="N94" s="58"/>
    </row>
    <row r="95" spans="2:14" ht="48" x14ac:dyDescent="0.25">
      <c r="B95" s="13"/>
      <c r="C95" s="13"/>
      <c r="D95" s="14" t="s">
        <v>287</v>
      </c>
      <c r="E95" s="29" t="s">
        <v>288</v>
      </c>
      <c r="F95" s="29">
        <v>9647</v>
      </c>
      <c r="G95" s="29">
        <v>7107</v>
      </c>
      <c r="H95" s="57"/>
      <c r="I95" s="57"/>
      <c r="J95" s="57"/>
      <c r="K95" s="57"/>
      <c r="L95" s="57"/>
      <c r="M95" s="57"/>
      <c r="N95" s="58"/>
    </row>
    <row r="96" spans="2:14" x14ac:dyDescent="0.25">
      <c r="B96" s="14" t="s">
        <v>46</v>
      </c>
      <c r="C96" s="14" t="s">
        <v>107</v>
      </c>
      <c r="D96" s="13"/>
      <c r="E96" s="13"/>
      <c r="F96" s="13"/>
      <c r="G96" s="13"/>
      <c r="H96" s="28">
        <f>SUM(I96:J96)</f>
        <v>8706258</v>
      </c>
      <c r="I96" s="28">
        <v>3762826</v>
      </c>
      <c r="J96" s="28">
        <v>4943432</v>
      </c>
      <c r="K96" s="28">
        <f>SUM(L96:M96)</f>
        <v>8160493.8600000003</v>
      </c>
      <c r="L96" s="28">
        <v>3408455.88</v>
      </c>
      <c r="M96" s="28">
        <v>4752037.9800000004</v>
      </c>
      <c r="N96" s="20"/>
    </row>
    <row r="97" spans="2:15" ht="24" x14ac:dyDescent="0.25">
      <c r="B97" s="13"/>
      <c r="C97" s="13"/>
      <c r="D97" s="14" t="s">
        <v>289</v>
      </c>
      <c r="E97" s="29" t="s">
        <v>290</v>
      </c>
      <c r="F97" s="29">
        <v>6.508</v>
      </c>
      <c r="G97" s="29">
        <v>3.97</v>
      </c>
      <c r="H97" s="57"/>
      <c r="I97" s="57"/>
      <c r="J97" s="57"/>
      <c r="K97" s="57"/>
      <c r="L97" s="57"/>
      <c r="M97" s="57"/>
      <c r="N97" s="58"/>
    </row>
    <row r="98" spans="2:15" ht="36" x14ac:dyDescent="0.25">
      <c r="B98" s="13"/>
      <c r="C98" s="13"/>
      <c r="D98" s="14" t="s">
        <v>291</v>
      </c>
      <c r="E98" s="29" t="s">
        <v>292</v>
      </c>
      <c r="F98" s="29">
        <v>9</v>
      </c>
      <c r="G98" s="29">
        <v>4</v>
      </c>
      <c r="H98" s="57"/>
      <c r="I98" s="57"/>
      <c r="J98" s="57"/>
      <c r="K98" s="57"/>
      <c r="L98" s="57"/>
      <c r="M98" s="57"/>
      <c r="N98" s="58"/>
    </row>
    <row r="99" spans="2:15" ht="24" x14ac:dyDescent="0.25">
      <c r="B99" s="14" t="s">
        <v>47</v>
      </c>
      <c r="C99" s="14" t="s">
        <v>108</v>
      </c>
      <c r="D99" s="13"/>
      <c r="E99" s="13"/>
      <c r="F99" s="13"/>
      <c r="G99" s="13"/>
      <c r="H99" s="13" t="s">
        <v>303</v>
      </c>
      <c r="I99" s="13"/>
      <c r="J99" s="13"/>
      <c r="K99" s="13"/>
      <c r="L99" s="13"/>
      <c r="M99" s="13"/>
      <c r="N99" s="20"/>
    </row>
    <row r="100" spans="2:15" ht="37.5" customHeight="1" x14ac:dyDescent="0.25">
      <c r="B100" s="12"/>
      <c r="C100" s="12"/>
      <c r="D100" s="14" t="s">
        <v>193</v>
      </c>
      <c r="E100" s="64" t="s">
        <v>183</v>
      </c>
      <c r="F100" s="38">
        <v>36</v>
      </c>
      <c r="G100" s="37">
        <v>111</v>
      </c>
      <c r="H100" s="13"/>
      <c r="I100" s="13"/>
      <c r="J100" s="13"/>
      <c r="K100" s="13"/>
      <c r="L100" s="13"/>
      <c r="M100" s="13"/>
      <c r="N100" s="20"/>
    </row>
    <row r="101" spans="2:15" ht="36" x14ac:dyDescent="0.25">
      <c r="B101" s="14" t="s">
        <v>48</v>
      </c>
      <c r="C101" s="14" t="s">
        <v>109</v>
      </c>
      <c r="D101" s="13"/>
      <c r="E101" s="13"/>
      <c r="F101" s="13"/>
      <c r="G101" s="13"/>
      <c r="H101" s="13"/>
      <c r="I101" s="13"/>
      <c r="J101" s="13"/>
      <c r="K101" s="13"/>
      <c r="L101" s="13"/>
      <c r="M101" s="13"/>
      <c r="N101" s="20"/>
    </row>
    <row r="102" spans="2:15" ht="24" x14ac:dyDescent="0.25">
      <c r="B102" s="12"/>
      <c r="C102" s="12"/>
      <c r="D102" s="14" t="s">
        <v>217</v>
      </c>
      <c r="E102" s="38" t="s">
        <v>218</v>
      </c>
      <c r="F102" s="37">
        <v>69.2</v>
      </c>
      <c r="G102" s="38">
        <v>69.900000000000006</v>
      </c>
      <c r="H102" s="13"/>
      <c r="I102" s="13"/>
      <c r="J102" s="13"/>
      <c r="K102" s="13"/>
      <c r="L102" s="13"/>
      <c r="M102" s="13"/>
      <c r="N102" s="20"/>
    </row>
    <row r="103" spans="2:15" ht="36" x14ac:dyDescent="0.25">
      <c r="B103" s="12"/>
      <c r="C103" s="12"/>
      <c r="D103" s="14" t="s">
        <v>221</v>
      </c>
      <c r="E103" s="38" t="s">
        <v>210</v>
      </c>
      <c r="F103" s="37">
        <v>6000</v>
      </c>
      <c r="G103" s="37">
        <v>0</v>
      </c>
      <c r="H103" s="13"/>
      <c r="I103" s="13"/>
      <c r="J103" s="13"/>
      <c r="K103" s="13"/>
      <c r="L103" s="13"/>
      <c r="M103" s="13"/>
      <c r="N103" s="20"/>
    </row>
    <row r="104" spans="2:15" ht="24" x14ac:dyDescent="0.25">
      <c r="B104" s="12"/>
      <c r="C104" s="12"/>
      <c r="D104" s="14" t="s">
        <v>222</v>
      </c>
      <c r="E104" s="38" t="s">
        <v>227</v>
      </c>
      <c r="F104" s="37">
        <v>81</v>
      </c>
      <c r="G104" s="37">
        <v>81.099999999999994</v>
      </c>
      <c r="H104" s="13"/>
      <c r="I104" s="13"/>
      <c r="J104" s="13"/>
      <c r="K104" s="13"/>
      <c r="L104" s="13"/>
      <c r="M104" s="13"/>
      <c r="N104" s="20"/>
    </row>
    <row r="105" spans="2:15" ht="24" x14ac:dyDescent="0.25">
      <c r="B105" s="12"/>
      <c r="C105" s="12"/>
      <c r="D105" s="14" t="s">
        <v>223</v>
      </c>
      <c r="E105" s="38" t="s">
        <v>228</v>
      </c>
      <c r="F105" s="37">
        <v>71</v>
      </c>
      <c r="G105" s="37">
        <v>73.900000000000006</v>
      </c>
      <c r="H105" s="13"/>
      <c r="I105" s="13"/>
      <c r="J105" s="13"/>
      <c r="K105" s="13"/>
      <c r="L105" s="13"/>
      <c r="M105" s="13"/>
      <c r="N105" s="20"/>
    </row>
    <row r="106" spans="2:15" ht="24" x14ac:dyDescent="0.25">
      <c r="B106" s="12"/>
      <c r="C106" s="12"/>
      <c r="D106" s="14" t="s">
        <v>224</v>
      </c>
      <c r="E106" s="38" t="s">
        <v>229</v>
      </c>
      <c r="F106" s="37">
        <v>5</v>
      </c>
      <c r="G106" s="37">
        <v>6.09</v>
      </c>
      <c r="H106" s="13"/>
      <c r="I106" s="13"/>
      <c r="J106" s="13"/>
      <c r="K106" s="13"/>
      <c r="L106" s="13"/>
      <c r="M106" s="13"/>
      <c r="N106" s="20"/>
    </row>
    <row r="107" spans="2:15" ht="52.15" customHeight="1" x14ac:dyDescent="0.25">
      <c r="B107" s="12"/>
      <c r="C107" s="12"/>
      <c r="D107" s="14" t="s">
        <v>225</v>
      </c>
      <c r="E107" s="38" t="s">
        <v>230</v>
      </c>
      <c r="F107" s="37">
        <v>50</v>
      </c>
      <c r="G107" s="37">
        <v>50.97</v>
      </c>
      <c r="H107" s="13"/>
      <c r="I107" s="13"/>
      <c r="J107" s="13"/>
      <c r="K107" s="13" t="s">
        <v>341</v>
      </c>
      <c r="L107" s="13"/>
      <c r="M107" s="13"/>
      <c r="N107" s="20"/>
      <c r="O107" s="8"/>
    </row>
    <row r="108" spans="2:15" ht="36" x14ac:dyDescent="0.25">
      <c r="B108" s="12"/>
      <c r="C108" s="12"/>
      <c r="D108" s="14" t="s">
        <v>226</v>
      </c>
      <c r="E108" s="38" t="s">
        <v>231</v>
      </c>
      <c r="F108" s="37">
        <v>25.08</v>
      </c>
      <c r="G108" s="38">
        <v>19.760000000000002</v>
      </c>
      <c r="H108" s="13"/>
      <c r="I108" s="13"/>
      <c r="J108" s="13"/>
      <c r="K108" s="13"/>
      <c r="L108" s="13"/>
      <c r="M108" s="13"/>
      <c r="N108" s="59"/>
    </row>
    <row r="109" spans="2:15" ht="48" x14ac:dyDescent="0.25">
      <c r="B109" s="14" t="s">
        <v>49</v>
      </c>
      <c r="C109" s="14" t="s">
        <v>110</v>
      </c>
      <c r="D109" s="13"/>
      <c r="E109" s="13"/>
      <c r="F109" s="13"/>
      <c r="G109" s="13"/>
      <c r="H109" s="28">
        <f>SUM(I109:J109)</f>
        <v>9081947</v>
      </c>
      <c r="I109" s="28">
        <f>5736613+904105</f>
        <v>6640718</v>
      </c>
      <c r="J109" s="28">
        <v>2441229</v>
      </c>
      <c r="K109" s="28">
        <f>SUM(L109:M109)</f>
        <v>7497268.75</v>
      </c>
      <c r="L109" s="28">
        <v>6109050.4299999997</v>
      </c>
      <c r="M109" s="28">
        <v>1388218.32</v>
      </c>
      <c r="N109" s="20"/>
    </row>
    <row r="110" spans="2:15" ht="36" x14ac:dyDescent="0.25">
      <c r="B110" s="13"/>
      <c r="C110" s="13"/>
      <c r="D110" s="14" t="s">
        <v>293</v>
      </c>
      <c r="E110" s="29" t="s">
        <v>294</v>
      </c>
      <c r="F110" s="29">
        <v>102244</v>
      </c>
      <c r="G110" s="29">
        <v>133866.22</v>
      </c>
      <c r="H110" s="57"/>
      <c r="I110" s="57"/>
      <c r="J110" s="57"/>
      <c r="K110" s="57"/>
      <c r="L110" s="57"/>
      <c r="M110" s="57"/>
      <c r="N110" s="58"/>
    </row>
    <row r="111" spans="2:15" ht="36" x14ac:dyDescent="0.25">
      <c r="B111" s="13"/>
      <c r="C111" s="13"/>
      <c r="D111" s="14" t="s">
        <v>295</v>
      </c>
      <c r="E111" s="29" t="s">
        <v>296</v>
      </c>
      <c r="F111" s="29">
        <v>124</v>
      </c>
      <c r="G111" s="29">
        <v>150.97</v>
      </c>
      <c r="H111" s="57"/>
      <c r="I111" s="57"/>
      <c r="J111" s="57"/>
      <c r="K111" s="57"/>
      <c r="L111" s="57"/>
      <c r="M111" s="57"/>
      <c r="N111" s="58"/>
    </row>
    <row r="112" spans="2:15" ht="36" x14ac:dyDescent="0.25">
      <c r="B112" s="13"/>
      <c r="C112" s="13"/>
      <c r="D112" s="14" t="s">
        <v>297</v>
      </c>
      <c r="E112" s="29" t="s">
        <v>298</v>
      </c>
      <c r="F112" s="29">
        <v>35</v>
      </c>
      <c r="G112" s="29">
        <v>33</v>
      </c>
      <c r="H112" s="57"/>
      <c r="I112" s="57"/>
      <c r="J112" s="57"/>
      <c r="K112" s="57"/>
      <c r="L112" s="57"/>
      <c r="M112" s="57"/>
      <c r="N112" s="58"/>
    </row>
    <row r="113" spans="2:15" ht="36" x14ac:dyDescent="0.25">
      <c r="B113" s="13"/>
      <c r="C113" s="13"/>
      <c r="D113" s="14" t="s">
        <v>299</v>
      </c>
      <c r="E113" s="29" t="s">
        <v>300</v>
      </c>
      <c r="F113" s="29">
        <v>10530</v>
      </c>
      <c r="G113" s="29">
        <v>10443</v>
      </c>
      <c r="H113" s="57"/>
      <c r="I113" s="57"/>
      <c r="J113" s="57"/>
      <c r="K113" s="57"/>
      <c r="L113" s="57"/>
      <c r="M113" s="57"/>
      <c r="N113" s="58"/>
    </row>
    <row r="114" spans="2:15" ht="36" x14ac:dyDescent="0.25">
      <c r="B114" s="13"/>
      <c r="C114" s="13"/>
      <c r="D114" s="14" t="s">
        <v>301</v>
      </c>
      <c r="E114" s="29" t="s">
        <v>302</v>
      </c>
      <c r="F114" s="29">
        <v>21</v>
      </c>
      <c r="G114" s="29">
        <v>21</v>
      </c>
      <c r="H114" s="57"/>
      <c r="I114" s="57"/>
      <c r="J114" s="57"/>
      <c r="K114" s="57"/>
      <c r="L114" s="57"/>
      <c r="M114" s="57"/>
      <c r="N114" s="58"/>
    </row>
    <row r="115" spans="2:15" ht="49.5" customHeight="1" x14ac:dyDescent="0.25">
      <c r="B115" s="14" t="s">
        <v>50</v>
      </c>
      <c r="C115" s="14" t="s">
        <v>111</v>
      </c>
      <c r="D115" s="13"/>
      <c r="E115" s="13"/>
      <c r="F115" s="13"/>
      <c r="G115" s="13"/>
      <c r="H115" s="28">
        <f>SUM(I115:J115)</f>
        <v>16483386</v>
      </c>
      <c r="I115" s="28">
        <v>9717925</v>
      </c>
      <c r="J115" s="28">
        <v>6765461</v>
      </c>
      <c r="K115" s="28">
        <f>SUM(L115:M115)</f>
        <v>15847360.02</v>
      </c>
      <c r="L115" s="28">
        <v>9598699.1699999999</v>
      </c>
      <c r="M115" s="28">
        <v>6248660.8499999996</v>
      </c>
      <c r="N115" s="20"/>
    </row>
    <row r="116" spans="2:15" ht="48" x14ac:dyDescent="0.25">
      <c r="B116" s="13"/>
      <c r="C116" s="13"/>
      <c r="D116" s="14" t="s">
        <v>304</v>
      </c>
      <c r="E116" s="29" t="s">
        <v>305</v>
      </c>
      <c r="F116" s="29">
        <v>1035</v>
      </c>
      <c r="G116" s="29">
        <v>538</v>
      </c>
      <c r="H116" s="57"/>
      <c r="I116" s="57"/>
      <c r="J116" s="57"/>
      <c r="K116" s="57"/>
      <c r="L116" s="57"/>
      <c r="M116" s="57"/>
      <c r="N116" s="58"/>
    </row>
    <row r="117" spans="2:15" ht="60" x14ac:dyDescent="0.25">
      <c r="B117" s="13"/>
      <c r="C117" s="13"/>
      <c r="D117" s="14" t="s">
        <v>306</v>
      </c>
      <c r="E117" s="29" t="s">
        <v>307</v>
      </c>
      <c r="F117" s="29">
        <v>43440</v>
      </c>
      <c r="G117" s="29">
        <v>2425</v>
      </c>
      <c r="H117" s="57"/>
      <c r="I117" s="57"/>
      <c r="J117" s="57"/>
      <c r="K117" s="57"/>
      <c r="L117" s="57"/>
      <c r="M117" s="57"/>
      <c r="N117" s="58"/>
    </row>
    <row r="118" spans="2:15" ht="48" x14ac:dyDescent="0.25">
      <c r="B118" s="13"/>
      <c r="C118" s="13"/>
      <c r="D118" s="14" t="s">
        <v>308</v>
      </c>
      <c r="E118" s="29" t="s">
        <v>309</v>
      </c>
      <c r="F118" s="29">
        <v>1723</v>
      </c>
      <c r="G118" s="29">
        <v>1469</v>
      </c>
      <c r="H118" s="57"/>
      <c r="I118" s="57"/>
      <c r="J118" s="57"/>
      <c r="K118" s="57"/>
      <c r="L118" s="57"/>
      <c r="M118" s="57"/>
      <c r="N118" s="58"/>
    </row>
    <row r="119" spans="2:15" ht="60" x14ac:dyDescent="0.25">
      <c r="B119" s="13"/>
      <c r="C119" s="13"/>
      <c r="D119" s="14" t="s">
        <v>310</v>
      </c>
      <c r="E119" s="29" t="s">
        <v>311</v>
      </c>
      <c r="F119" s="29">
        <v>420</v>
      </c>
      <c r="G119" s="29">
        <v>271</v>
      </c>
      <c r="H119" s="57" t="s">
        <v>303</v>
      </c>
      <c r="I119" s="57"/>
      <c r="J119" s="57"/>
      <c r="K119" s="57"/>
      <c r="L119" s="57"/>
      <c r="M119" s="57"/>
      <c r="N119" s="58"/>
    </row>
    <row r="120" spans="2:15" ht="36" x14ac:dyDescent="0.25">
      <c r="B120" s="13"/>
      <c r="C120" s="13"/>
      <c r="D120" s="14" t="s">
        <v>312</v>
      </c>
      <c r="E120" s="29" t="s">
        <v>313</v>
      </c>
      <c r="F120" s="29">
        <v>21.129000000000001</v>
      </c>
      <c r="G120" s="29">
        <v>14.03</v>
      </c>
      <c r="H120" s="57"/>
      <c r="I120" s="57"/>
      <c r="J120" s="57"/>
      <c r="K120" s="57"/>
      <c r="L120" s="57"/>
      <c r="M120" s="57"/>
      <c r="N120" s="58"/>
    </row>
    <row r="121" spans="2:15" ht="36" x14ac:dyDescent="0.25">
      <c r="B121" s="13"/>
      <c r="C121" s="13"/>
      <c r="D121" s="14" t="s">
        <v>314</v>
      </c>
      <c r="E121" s="29" t="s">
        <v>315</v>
      </c>
      <c r="F121" s="29">
        <v>43965</v>
      </c>
      <c r="G121" s="29">
        <v>2942</v>
      </c>
      <c r="H121" s="57"/>
      <c r="I121" s="57"/>
      <c r="J121" s="57"/>
      <c r="K121" s="57"/>
      <c r="L121" s="57"/>
      <c r="M121" s="57"/>
      <c r="N121" s="58"/>
      <c r="O121" s="50"/>
    </row>
    <row r="122" spans="2:15" ht="48" x14ac:dyDescent="0.25">
      <c r="B122" s="13"/>
      <c r="C122" s="13"/>
      <c r="D122" s="14" t="s">
        <v>316</v>
      </c>
      <c r="E122" s="29" t="s">
        <v>317</v>
      </c>
      <c r="F122" s="29">
        <v>1740</v>
      </c>
      <c r="G122" s="29">
        <v>1390</v>
      </c>
      <c r="H122" s="57"/>
      <c r="I122" s="57"/>
      <c r="J122" s="57"/>
      <c r="K122" s="57"/>
      <c r="L122" s="57"/>
      <c r="M122" s="57"/>
      <c r="N122" s="58"/>
    </row>
    <row r="123" spans="2:15" ht="24" x14ac:dyDescent="0.25">
      <c r="B123" s="14" t="s">
        <v>51</v>
      </c>
      <c r="C123" s="14" t="s">
        <v>112</v>
      </c>
      <c r="D123" s="13"/>
      <c r="E123" s="13"/>
      <c r="F123" s="13"/>
      <c r="G123" s="13"/>
      <c r="H123" s="28">
        <f>SUM(I123:J123)</f>
        <v>4720255.58</v>
      </c>
      <c r="I123" s="28">
        <v>4012216.79</v>
      </c>
      <c r="J123" s="28">
        <v>708038.79</v>
      </c>
      <c r="K123" s="28">
        <f>SUM(L123:M123)</f>
        <v>2972564.2600000002</v>
      </c>
      <c r="L123" s="28">
        <v>2526679.62</v>
      </c>
      <c r="M123" s="28">
        <v>445884.64</v>
      </c>
      <c r="N123" s="20"/>
    </row>
    <row r="124" spans="2:15" ht="36" x14ac:dyDescent="0.25">
      <c r="B124" s="13"/>
      <c r="C124" s="13"/>
      <c r="D124" s="14" t="s">
        <v>318</v>
      </c>
      <c r="E124" s="29" t="s">
        <v>319</v>
      </c>
      <c r="F124" s="29">
        <v>9401</v>
      </c>
      <c r="G124" s="29">
        <v>0</v>
      </c>
      <c r="H124" s="57"/>
      <c r="I124" s="57"/>
      <c r="J124" s="57"/>
      <c r="K124" s="57"/>
      <c r="L124" s="57"/>
      <c r="M124" s="57"/>
      <c r="N124" s="58"/>
    </row>
    <row r="125" spans="2:15" ht="24" x14ac:dyDescent="0.25">
      <c r="B125" s="13"/>
      <c r="C125" s="13"/>
      <c r="D125" s="14" t="s">
        <v>343</v>
      </c>
      <c r="E125" s="29" t="s">
        <v>344</v>
      </c>
      <c r="F125" s="29">
        <v>2330</v>
      </c>
      <c r="G125" s="29">
        <v>0</v>
      </c>
      <c r="H125" s="57"/>
      <c r="I125" s="57"/>
      <c r="J125" s="57"/>
      <c r="K125" s="57"/>
      <c r="L125" s="57"/>
      <c r="M125" s="57"/>
      <c r="N125" s="58"/>
    </row>
    <row r="126" spans="2:15" ht="40.5" customHeight="1" x14ac:dyDescent="0.25">
      <c r="B126" s="14" t="s">
        <v>52</v>
      </c>
      <c r="C126" s="14" t="s">
        <v>113</v>
      </c>
      <c r="D126" s="13"/>
      <c r="E126" s="13"/>
      <c r="F126" s="13"/>
      <c r="G126" s="13"/>
      <c r="H126" s="28">
        <f>SUM(I126:J126)</f>
        <v>1519294.81</v>
      </c>
      <c r="I126" s="28">
        <v>1256531.4099999999</v>
      </c>
      <c r="J126" s="28">
        <v>262763.40000000002</v>
      </c>
      <c r="K126" s="28">
        <f>SUM(L126:M126)</f>
        <v>1381674.8</v>
      </c>
      <c r="L126" s="28">
        <v>1150213.6100000001</v>
      </c>
      <c r="M126" s="28">
        <v>231461.19</v>
      </c>
      <c r="N126" s="20"/>
    </row>
    <row r="127" spans="2:15" ht="48" x14ac:dyDescent="0.25">
      <c r="B127" s="13"/>
      <c r="C127" s="13"/>
      <c r="D127" s="14" t="s">
        <v>320</v>
      </c>
      <c r="E127" s="29" t="s">
        <v>321</v>
      </c>
      <c r="F127" s="29">
        <v>3</v>
      </c>
      <c r="G127" s="29">
        <v>3</v>
      </c>
      <c r="H127" s="57"/>
      <c r="I127" s="57"/>
      <c r="J127" s="57"/>
      <c r="K127" s="57"/>
      <c r="L127" s="57"/>
      <c r="M127" s="57"/>
      <c r="N127" s="58"/>
    </row>
    <row r="128" spans="2:15" ht="36" x14ac:dyDescent="0.25">
      <c r="B128" s="13"/>
      <c r="C128" s="13"/>
      <c r="D128" s="14" t="s">
        <v>322</v>
      </c>
      <c r="E128" s="29" t="s">
        <v>323</v>
      </c>
      <c r="F128" s="29">
        <v>9</v>
      </c>
      <c r="G128" s="29">
        <v>29</v>
      </c>
      <c r="H128" s="57"/>
      <c r="I128" s="57"/>
      <c r="J128" s="57"/>
      <c r="K128" s="57"/>
      <c r="L128" s="57"/>
      <c r="M128" s="57"/>
      <c r="N128" s="58"/>
    </row>
    <row r="129" spans="2:14" ht="24" x14ac:dyDescent="0.25">
      <c r="B129" s="13"/>
      <c r="C129" s="13"/>
      <c r="D129" s="14" t="s">
        <v>324</v>
      </c>
      <c r="E129" s="29" t="s">
        <v>325</v>
      </c>
      <c r="F129" s="29">
        <v>2</v>
      </c>
      <c r="G129" s="29">
        <v>1</v>
      </c>
      <c r="H129" s="57"/>
      <c r="I129" s="57"/>
      <c r="J129" s="57"/>
      <c r="K129" s="57"/>
      <c r="L129" s="57"/>
      <c r="M129" s="57"/>
      <c r="N129" s="58"/>
    </row>
    <row r="130" spans="2:14" ht="36" x14ac:dyDescent="0.25">
      <c r="B130" s="13"/>
      <c r="C130" s="13"/>
      <c r="D130" s="14" t="s">
        <v>326</v>
      </c>
      <c r="E130" s="29" t="s">
        <v>327</v>
      </c>
      <c r="F130" s="29">
        <v>4</v>
      </c>
      <c r="G130" s="29">
        <v>3</v>
      </c>
      <c r="H130" s="57"/>
      <c r="I130" s="57"/>
      <c r="J130" s="57"/>
      <c r="K130" s="57"/>
      <c r="L130" s="57"/>
      <c r="M130" s="57"/>
      <c r="N130" s="58"/>
    </row>
    <row r="131" spans="2:14" ht="36" x14ac:dyDescent="0.25">
      <c r="B131" s="14" t="s">
        <v>53</v>
      </c>
      <c r="C131" s="14" t="s">
        <v>114</v>
      </c>
      <c r="D131" s="13"/>
      <c r="E131" s="13"/>
      <c r="F131" s="13"/>
      <c r="G131" s="13"/>
      <c r="H131" s="13"/>
      <c r="I131" s="13"/>
      <c r="J131" s="13"/>
      <c r="K131" s="13"/>
      <c r="L131" s="13"/>
      <c r="M131" s="13"/>
      <c r="N131" s="20"/>
    </row>
    <row r="132" spans="2:14" ht="24" x14ac:dyDescent="0.25">
      <c r="B132" s="12"/>
      <c r="C132" s="12"/>
      <c r="D132" s="14" t="s">
        <v>194</v>
      </c>
      <c r="E132" s="38" t="s">
        <v>184</v>
      </c>
      <c r="F132" s="38">
        <v>3650</v>
      </c>
      <c r="G132" s="37">
        <v>2401</v>
      </c>
      <c r="H132" s="13"/>
      <c r="I132" s="13"/>
      <c r="J132" s="13"/>
      <c r="K132" s="13"/>
      <c r="L132" s="13"/>
      <c r="M132" s="13"/>
      <c r="N132" s="20"/>
    </row>
    <row r="133" spans="2:14" ht="60.75" customHeight="1" x14ac:dyDescent="0.25">
      <c r="B133" s="14" t="s">
        <v>54</v>
      </c>
      <c r="C133" s="14" t="s">
        <v>115</v>
      </c>
      <c r="D133" s="13"/>
      <c r="E133" s="13"/>
      <c r="F133" s="13"/>
      <c r="G133" s="13"/>
      <c r="H133" s="13"/>
      <c r="I133" s="13"/>
      <c r="J133" s="13"/>
      <c r="K133" s="13"/>
      <c r="L133" s="13"/>
      <c r="M133" s="13"/>
      <c r="N133" s="20"/>
    </row>
    <row r="134" spans="2:14" ht="36" x14ac:dyDescent="0.25">
      <c r="B134" s="12"/>
      <c r="C134" s="12"/>
      <c r="D134" s="14" t="s">
        <v>232</v>
      </c>
      <c r="E134" s="38" t="s">
        <v>366</v>
      </c>
      <c r="F134" s="37">
        <v>3.3</v>
      </c>
      <c r="G134" s="38">
        <v>1.94</v>
      </c>
      <c r="H134" s="13"/>
      <c r="I134" s="13"/>
      <c r="J134" s="13"/>
      <c r="K134" s="13"/>
      <c r="L134" s="13"/>
      <c r="M134" s="13"/>
      <c r="N134" s="20"/>
    </row>
    <row r="135" spans="2:14" ht="41.25" customHeight="1" x14ac:dyDescent="0.25">
      <c r="B135" s="14" t="s">
        <v>55</v>
      </c>
      <c r="C135" s="14" t="s">
        <v>116</v>
      </c>
      <c r="D135" s="13"/>
      <c r="E135" s="13"/>
      <c r="F135" s="13"/>
      <c r="G135" s="13"/>
      <c r="H135" s="28">
        <f>SUM(I135:J135)</f>
        <v>0</v>
      </c>
      <c r="I135" s="28">
        <v>0</v>
      </c>
      <c r="J135" s="28">
        <v>0</v>
      </c>
      <c r="K135" s="28">
        <f>SUM(L135:M135)</f>
        <v>0</v>
      </c>
      <c r="L135" s="28">
        <v>0</v>
      </c>
      <c r="M135" s="28">
        <v>0</v>
      </c>
      <c r="N135" s="20"/>
    </row>
    <row r="136" spans="2:14" ht="24" x14ac:dyDescent="0.25">
      <c r="B136" s="13"/>
      <c r="C136" s="13"/>
      <c r="D136" s="14" t="s">
        <v>328</v>
      </c>
      <c r="E136" s="29" t="s">
        <v>329</v>
      </c>
      <c r="F136" s="29">
        <v>0</v>
      </c>
      <c r="G136" s="29">
        <v>0</v>
      </c>
      <c r="H136" s="57"/>
      <c r="I136" s="57"/>
      <c r="J136" s="57"/>
      <c r="K136" s="57"/>
      <c r="L136" s="57"/>
      <c r="M136" s="57"/>
      <c r="N136" s="58"/>
    </row>
    <row r="137" spans="2:14" ht="65.25" customHeight="1" x14ac:dyDescent="0.25">
      <c r="B137" s="14" t="s">
        <v>56</v>
      </c>
      <c r="C137" s="14" t="s">
        <v>117</v>
      </c>
      <c r="D137" s="13"/>
      <c r="E137" s="13"/>
      <c r="F137" s="13"/>
      <c r="G137" s="13"/>
      <c r="H137" s="13"/>
      <c r="I137" s="13"/>
      <c r="J137" s="13"/>
      <c r="K137" s="13"/>
      <c r="L137" s="13"/>
      <c r="M137" s="13"/>
      <c r="N137" s="20"/>
    </row>
    <row r="138" spans="2:14" ht="46.5" customHeight="1" x14ac:dyDescent="0.25">
      <c r="B138" s="12"/>
      <c r="C138" s="12"/>
      <c r="D138" s="14" t="s">
        <v>233</v>
      </c>
      <c r="E138" s="38" t="s">
        <v>340</v>
      </c>
      <c r="F138" s="37">
        <v>25000</v>
      </c>
      <c r="G138" s="37">
        <v>41327</v>
      </c>
      <c r="H138" s="13"/>
      <c r="I138" s="13"/>
      <c r="J138" s="13"/>
      <c r="K138" s="13"/>
      <c r="L138" s="13"/>
      <c r="M138" s="13"/>
      <c r="N138" s="20"/>
    </row>
    <row r="139" spans="2:14" ht="36" x14ac:dyDescent="0.25">
      <c r="B139" s="14" t="s">
        <v>57</v>
      </c>
      <c r="C139" s="14" t="s">
        <v>118</v>
      </c>
      <c r="D139" s="13"/>
      <c r="E139" s="13"/>
      <c r="F139" s="13"/>
      <c r="G139" s="13"/>
      <c r="H139" s="28">
        <f>SUM(I139:J139)</f>
        <v>593459</v>
      </c>
      <c r="I139" s="28">
        <v>504153</v>
      </c>
      <c r="J139" s="28">
        <v>89306</v>
      </c>
      <c r="K139" s="28">
        <f>SUM(L139:M139)</f>
        <v>330578.42000000004</v>
      </c>
      <c r="L139" s="28">
        <v>280984.65000000002</v>
      </c>
      <c r="M139" s="28">
        <v>49593.77</v>
      </c>
      <c r="N139" s="20"/>
    </row>
    <row r="140" spans="2:14" ht="24" x14ac:dyDescent="0.25">
      <c r="B140" s="13"/>
      <c r="C140" s="13"/>
      <c r="D140" s="14" t="s">
        <v>330</v>
      </c>
      <c r="E140" s="29" t="s">
        <v>331</v>
      </c>
      <c r="F140" s="29">
        <v>572</v>
      </c>
      <c r="G140" s="29">
        <v>428</v>
      </c>
      <c r="H140" s="57"/>
      <c r="I140" s="57"/>
      <c r="J140" s="57"/>
      <c r="K140" s="57"/>
      <c r="L140" s="57"/>
      <c r="M140" s="57"/>
      <c r="N140" s="58"/>
    </row>
    <row r="141" spans="2:14" x14ac:dyDescent="0.25">
      <c r="B141" s="60"/>
      <c r="C141" s="60"/>
      <c r="D141" s="61"/>
      <c r="E141" s="61"/>
      <c r="F141" s="61"/>
      <c r="G141" s="61"/>
      <c r="H141" s="62"/>
      <c r="I141" s="62"/>
      <c r="J141" s="62"/>
      <c r="K141" s="32"/>
      <c r="L141" s="32"/>
      <c r="M141" s="32"/>
      <c r="N141" s="8"/>
    </row>
    <row r="142" spans="2:14" x14ac:dyDescent="0.25">
      <c r="B142" s="16"/>
      <c r="C142" s="16"/>
      <c r="D142" s="16"/>
      <c r="E142" s="16"/>
      <c r="F142" s="16"/>
      <c r="G142" s="16"/>
      <c r="H142" s="16"/>
      <c r="I142" s="16"/>
      <c r="J142" s="16"/>
      <c r="K142" s="16"/>
      <c r="L142" s="16"/>
      <c r="M142" s="16"/>
      <c r="N142" s="8"/>
    </row>
    <row r="143" spans="2:14" x14ac:dyDescent="0.25">
      <c r="B143" s="16"/>
      <c r="C143" s="16"/>
      <c r="D143" s="16"/>
      <c r="E143" s="16"/>
      <c r="F143" s="16"/>
      <c r="G143" s="16"/>
      <c r="H143" s="16"/>
      <c r="I143" s="16"/>
      <c r="J143" s="16"/>
      <c r="K143" s="8"/>
      <c r="L143" s="8"/>
      <c r="M143" s="8"/>
      <c r="N143" s="8"/>
    </row>
  </sheetData>
  <mergeCells count="16">
    <mergeCell ref="N7:N9"/>
    <mergeCell ref="D8:D9"/>
    <mergeCell ref="E8:E9"/>
    <mergeCell ref="D7:G7"/>
    <mergeCell ref="B7:B9"/>
    <mergeCell ref="C7:C9"/>
    <mergeCell ref="K7:M7"/>
    <mergeCell ref="K8:K9"/>
    <mergeCell ref="L8:L9"/>
    <mergeCell ref="M8:M9"/>
    <mergeCell ref="G8:G9"/>
    <mergeCell ref="F8:F9"/>
    <mergeCell ref="H7:J7"/>
    <mergeCell ref="H8:H9"/>
    <mergeCell ref="I8:I9"/>
    <mergeCell ref="J8:J9"/>
  </mergeCells>
  <pageMargins left="0.25" right="0.25" top="0.75" bottom="0.75" header="0.3" footer="0.3"/>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Įvardytieji diapazonai</vt:lpstr>
      </vt:variant>
      <vt:variant>
        <vt:i4>1</vt:i4>
      </vt:variant>
    </vt:vector>
  </HeadingPairs>
  <TitlesOfParts>
    <vt:vector size="3" baseType="lpstr">
      <vt:lpstr>1 lentelė</vt:lpstr>
      <vt:lpstr>2 lentelė</vt:lpstr>
      <vt:lpstr>'1 lentelė'!part_8117bb64adfb467f8ae33fa607bd6b80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O</cp:lastModifiedBy>
  <cp:lastPrinted>2022-04-07T12:55:32Z</cp:lastPrinted>
  <dcterms:created xsi:type="dcterms:W3CDTF">2017-11-23T09:10:18Z</dcterms:created>
  <dcterms:modified xsi:type="dcterms:W3CDTF">2023-01-30T13:03:46Z</dcterms:modified>
</cp:coreProperties>
</file>