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66925"/>
  <mc:AlternateContent xmlns:mc="http://schemas.openxmlformats.org/markup-compatibility/2006">
    <mc:Choice Requires="x15">
      <x15ac:absPath xmlns:x15ac="http://schemas.microsoft.com/office/spreadsheetml/2010/11/ac" url="C:\Users\O\Desktop\POSĖDŽIAI\Kolegijos posėdžiai 2023 m\Kolegijos posedis 2023-03-01\"/>
    </mc:Choice>
  </mc:AlternateContent>
  <xr:revisionPtr revIDLastSave="0" documentId="13_ncr:1_{C05EC2CB-7A83-468C-B07F-BE6C176C1ACB}" xr6:coauthVersionLast="47" xr6:coauthVersionMax="47" xr10:uidLastSave="{00000000-0000-0000-0000-000000000000}"/>
  <bookViews>
    <workbookView xWindow="-120" yWindow="-120" windowWidth="29040" windowHeight="15720" xr2:uid="{00000000-000D-0000-FFFF-FFFF00000000}"/>
  </bookViews>
  <sheets>
    <sheet name="1 lentelė" sheetId="12" r:id="rId1"/>
    <sheet name="2 lentelė" sheetId="13" r:id="rId2"/>
    <sheet name="3 lentelė" sheetId="15" r:id="rId3"/>
  </sheets>
  <definedNames>
    <definedName name="part_8117bb64adfb467f8ae33fa607bd6b80" localSheetId="0">'1 lentelė'!$C$27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3" i="13" l="1"/>
  <c r="I109" i="13" l="1"/>
  <c r="I36" i="13"/>
  <c r="I15" i="13"/>
  <c r="H15" i="13"/>
  <c r="K139" i="13" l="1"/>
  <c r="H139" i="13"/>
  <c r="K135" i="13"/>
  <c r="H135" i="13"/>
  <c r="K126" i="13"/>
  <c r="H126" i="13"/>
  <c r="K123" i="13"/>
  <c r="H123" i="13"/>
  <c r="K115" i="13"/>
  <c r="H115" i="13"/>
  <c r="K109" i="13"/>
  <c r="H109" i="13"/>
  <c r="K96" i="13"/>
  <c r="H96" i="13"/>
  <c r="K93" i="13"/>
  <c r="H93" i="13"/>
  <c r="K91" i="13"/>
  <c r="H91" i="13"/>
  <c r="K88" i="13"/>
  <c r="H88" i="13"/>
  <c r="K86" i="13"/>
  <c r="H86" i="13"/>
  <c r="H83" i="13"/>
  <c r="K81" i="13"/>
  <c r="H81" i="13"/>
  <c r="K78" i="13"/>
  <c r="H78" i="13"/>
  <c r="K75" i="13"/>
  <c r="H75" i="13"/>
  <c r="K60" i="13"/>
  <c r="H60" i="13"/>
  <c r="K54" i="13"/>
  <c r="H54" i="13"/>
  <c r="K50" i="13"/>
  <c r="H50" i="13"/>
  <c r="K41" i="13"/>
  <c r="H41" i="13"/>
  <c r="K36" i="13"/>
  <c r="H36" i="13"/>
  <c r="K29" i="13"/>
  <c r="H29" i="13"/>
  <c r="K21" i="13"/>
  <c r="H21" i="13"/>
  <c r="K15" i="13"/>
</calcChain>
</file>

<file path=xl/sharedStrings.xml><?xml version="1.0" encoding="utf-8"?>
<sst xmlns="http://schemas.openxmlformats.org/spreadsheetml/2006/main" count="460" uniqueCount="436">
  <si>
    <t>Stiprybės</t>
  </si>
  <si>
    <t>Silpnybės</t>
  </si>
  <si>
    <t>Grėsmės</t>
  </si>
  <si>
    <t>Veiksniai</t>
  </si>
  <si>
    <t>Veiksnių pokyčių vertinimas*</t>
  </si>
  <si>
    <t>Galimybės</t>
  </si>
  <si>
    <t>Regionų plėtros planų rengimo</t>
  </si>
  <si>
    <t>metodikos</t>
  </si>
  <si>
    <t>5 priedas</t>
  </si>
  <si>
    <t>2 lentelė. Regiono plėtros plano įgyvendinimo rezultatai.</t>
  </si>
  <si>
    <t>Pastabos</t>
  </si>
  <si>
    <t xml:space="preserve">1. </t>
  </si>
  <si>
    <t>1.1.</t>
  </si>
  <si>
    <t>1.1.1.</t>
  </si>
  <si>
    <t>1.1.1.1.</t>
  </si>
  <si>
    <t>Vertinimo kriterijus</t>
  </si>
  <si>
    <t>Pasiekta  reikšmė</t>
  </si>
  <si>
    <t>* Veiksnių pokyčiai per ataskaitinį laikotarpį, regiono plėtros plano įgyvendinimo įtaka veiksnių pokyčiams.</t>
  </si>
  <si>
    <t>Nr.</t>
  </si>
  <si>
    <t>1 lentelė. Regiono plėtros plano SSGG lentelėje nurodytų veiksnių pokyčių įvertinimas.</t>
  </si>
  <si>
    <t xml:space="preserve">                                                     Regionų plėtros planų rengimo</t>
  </si>
  <si>
    <t xml:space="preserve">                                                     metodikos</t>
  </si>
  <si>
    <t xml:space="preserve">                                                     5 priedas</t>
  </si>
  <si>
    <t xml:space="preserve">Iš viso </t>
  </si>
  <si>
    <t>Išmokėtas finansavimas (iš valstybės biudžeto, ES fondų ar kitų finansavimo šaltinių)</t>
  </si>
  <si>
    <t>Išmokėtos pareiškėjo / projekto vykdytojo  ir partnerio (-ių) lėšos</t>
  </si>
  <si>
    <t>Priemonių įgyvendinimas (Eur)</t>
  </si>
  <si>
    <t>Kodas</t>
  </si>
  <si>
    <t>Prioritetas, tikslas, uždavinys, priemonė</t>
  </si>
  <si>
    <t>Pavadinimas, mato vnt.</t>
  </si>
  <si>
    <t>Planuojama pasiekti  reikšmė</t>
  </si>
  <si>
    <t>Priemonei įgyvendinti numatytos lėšos (Eur)</t>
  </si>
  <si>
    <t>Planuojamas skirti finansavimas (iš valstybės biudžeto, ES fondų ar kitų finansavimo šaltinių)</t>
  </si>
  <si>
    <t>Planuojamos skirti pareiškėjo / projekto vykdytojo  ir partnerio (-ių) lėšos</t>
  </si>
  <si>
    <t xml:space="preserve">2. </t>
  </si>
  <si>
    <t>2.1.</t>
  </si>
  <si>
    <t>2.1.1.</t>
  </si>
  <si>
    <t>2.1.1.1.</t>
  </si>
  <si>
    <t>2.1.1.2.</t>
  </si>
  <si>
    <t>2.1.1.3.</t>
  </si>
  <si>
    <t>2.1.1.4.</t>
  </si>
  <si>
    <t>2.1.1.5.</t>
  </si>
  <si>
    <t>2.1.1.6.</t>
  </si>
  <si>
    <t>2.1.1.7.</t>
  </si>
  <si>
    <t>2.1.1.8.</t>
  </si>
  <si>
    <t>2.1.1.9.</t>
  </si>
  <si>
    <t>2.2.</t>
  </si>
  <si>
    <t>2.2.1.</t>
  </si>
  <si>
    <t>2.2.1.1.</t>
  </si>
  <si>
    <t>2.2.1.2.</t>
  </si>
  <si>
    <t>2.2.1.3.</t>
  </si>
  <si>
    <t>2.2.1.4.</t>
  </si>
  <si>
    <t>2.3.</t>
  </si>
  <si>
    <t>2.3.1.</t>
  </si>
  <si>
    <t>2.3.1.1.</t>
  </si>
  <si>
    <t>2.3.2.</t>
  </si>
  <si>
    <t>2.3.2.1.</t>
  </si>
  <si>
    <t>1.1.2.</t>
  </si>
  <si>
    <t>1.1.2.1.</t>
  </si>
  <si>
    <t>1.1.3.</t>
  </si>
  <si>
    <t>1.1.3.1.</t>
  </si>
  <si>
    <t>1.2.</t>
  </si>
  <si>
    <t>1.2.1.</t>
  </si>
  <si>
    <t>1.2.1.1.</t>
  </si>
  <si>
    <t>1.2.2.</t>
  </si>
  <si>
    <t>1.2.2.1.</t>
  </si>
  <si>
    <t>1.3.</t>
  </si>
  <si>
    <t>1.3.1.</t>
  </si>
  <si>
    <t>1.3.1.1.</t>
  </si>
  <si>
    <t>1.3.2.</t>
  </si>
  <si>
    <t>1.3.2.1.</t>
  </si>
  <si>
    <t>1.4.</t>
  </si>
  <si>
    <t>1.4.1.</t>
  </si>
  <si>
    <t>1.4.1.1.</t>
  </si>
  <si>
    <t>Prioritetas: Viešųjų paslaugų kokybė ir bendruomenės aktyvumas</t>
  </si>
  <si>
    <t>Tikslas: Išsilavinę, besimokantys ir kūrybingi gyventojai</t>
  </si>
  <si>
    <t>Uždavinys: Modernizuoti bendrojo ugdymo įstaigas, siekiant pagerinti mokinių ugdymo pasiekimus</t>
  </si>
  <si>
    <t>Priemonė: Kurti bendrojo ugdymo mokyklose modernias ir saugias mokymosi erdves</t>
  </si>
  <si>
    <t>Uždavinys: Didinti ikimokyklinio ir priešmokyklinio ugdymo prieinamumą</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</si>
  <si>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</si>
  <si>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</si>
  <si>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</si>
  <si>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</si>
  <si>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</si>
  <si>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</si>
  <si>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</si>
  <si>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</si>
  <si>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</si>
  <si>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</si>
  <si>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</si>
  <si>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</si>
  <si>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</si>
  <si>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</si>
  <si>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</si>
  <si>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</si>
  <si>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Prioritetas: Sanglaudos ekonominis didėjimas lyginant su šalimi</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</si>
  <si>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</si>
  <si>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</si>
  <si>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</si>
  <si>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</si>
  <si>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</si>
  <si>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</si>
  <si>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</si>
  <si>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</si>
  <si>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</si>
  <si>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</si>
  <si>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</si>
  <si>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</si>
  <si>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</si>
  <si>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</si>
  <si>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</si>
  <si>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</si>
  <si>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</si>
  <si>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</si>
  <si>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</si>
  <si>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</si>
  <si>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</si>
  <si>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</si>
  <si>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P.B.235</t>
  </si>
  <si>
    <t>Produkto vertinimo kriterijus: Investicijas gavusios vaikų priežiūros arba švietimo infrastruktūros pajėgumas, skaičius</t>
  </si>
  <si>
    <t>P.N.722</t>
  </si>
  <si>
    <t>Pagal veiksmų programą ERPF lėšomis atnaujintos bendrojo ugdymo mokyklos, skaičius</t>
  </si>
  <si>
    <t>P.S.380</t>
  </si>
  <si>
    <t>Pagal veiksmų programą ERPF lėšomis sukurtos naujos ikimokyklinio ir priešmokyklinio ugdymo vietos, skaičius</t>
  </si>
  <si>
    <t>1. Sudarytos sąlygos įvairiais būdais skatinti verslą ir verslumą: įsteigtas verslo inkubatorius, verslo centrai, įkurtos rajonų verslininkų ir smulkiųjų verslininkų asociacijos</t>
  </si>
  <si>
    <t>2. Identifikuotos teritorijos, kurios gali būti skirtos plynų laukų (angl. Green field) investicijoms</t>
  </si>
  <si>
    <t>3. Didelis rekreacinis potencialas (Natura 2000, nacionalinis, regioniniai parkai)</t>
  </si>
  <si>
    <t>4. Patrauklūs gamtiniai, kultūriniai ir istoriniai ištekliai</t>
  </si>
  <si>
    <t>5. Intensyviai vystomas kaimo turizmas</t>
  </si>
  <si>
    <t>6. Tradiciniai renginiai, populiarūs ir mėgstami vietos gyventojų, reikšmingi turistams</t>
  </si>
  <si>
    <t xml:space="preserve">7. Sukurtas gyventojų poreikius tenkinantis formaliojo ugdymo įstaigų tinklas. </t>
  </si>
  <si>
    <t>8. Gerai išplėtotas kultūros įstaigų tinklas ir prieinamas gyventojams</t>
  </si>
  <si>
    <t>9. Įstaigų ir organizacijų, teikiančių sporto ir su juo susijusias paslaugas, įvairovė (klubai, būreliai ir pan.)</t>
  </si>
  <si>
    <t>10. Prieinamos pirminės sveikatos priežiūros paslaugos, kurias užtikrina ambulatorijose ir kaimo medicinos punktuose įrengti BPG kabinetai</t>
  </si>
  <si>
    <t>11. Sveikatos priežiūros paslaugų kokybės gerėjimas dėl konkurencijos tarp viešųjų ir privačių sveikatos priežiūros įstaigų</t>
  </si>
  <si>
    <t>12. Telšių apskrities ligoninėse gydomų ligonių skaičius, tenkantis 1000 gyventojų, yra mažiausias Lietuvoje</t>
  </si>
  <si>
    <t>13. Demografinės senatvės koeficientas yra mažiausias Lietuvoje</t>
  </si>
  <si>
    <t>14. Pastovus miškingumo rodiklis</t>
  </si>
  <si>
    <t>15. Paimama ir sunaudojama mažiau vandens ir išleidžiama mažiau nuotekų</t>
  </si>
  <si>
    <t>16. Didėja vietinės reikšmės automobilių kelių ilgis</t>
  </si>
  <si>
    <t>1. Dideli vidiniai regiono ekonominiai netolygumai</t>
  </si>
  <si>
    <t>2. Nesukurtos aiškios verslo plėtros strategijos</t>
  </si>
  <si>
    <t>4. Nepakankamos investicijos į energijos sąnaudų 
mažinimą viešajame ir privačiajame sektoriuose</t>
  </si>
  <si>
    <t>5. Siaura rekreacijos paslaugų (ypač poilsio ir pramogų)
pasiūla</t>
  </si>
  <si>
    <t>6. Menkai išvystyta keliautojams skirta paslaugų infrastruktūra (kempingai, viešo maitinimo įstaigos, skalbyklos, gėlo vandens čiurkšlės, dušai, viešieji WC ir pan.)</t>
  </si>
  <si>
    <t>7. Trūksta nuorodų į turizmo objektus, nepakankama turizmo marketingo veikla, regiono savivaldybių bendradarbiavimas</t>
  </si>
  <si>
    <t>8. Nepatenkinama kultūros paveldo objektų būklė</t>
  </si>
  <si>
    <t>11. Pasenusi, neatitinkanti šiuolaikinių reikalavimų kultūros įstaigų materialinė bazė. Trūksta kvalifikuotų specialistų gerai organizuoti kultūrines paslaugas</t>
  </si>
  <si>
    <t>10. Nepakankamas bendradarbiavimas tarp regiono švietimo įstaigų, verslo ir valdžios institucijų ir technologinės plėtros srityse</t>
  </si>
  <si>
    <t>9. Dalies švietimo įstaigų ir aukštųjų mokyklų infrastruktūra neatitinka bendrojo ir neformaliojo ugdymo, profesinio mokymo ir studijų kokybės poreikio</t>
  </si>
  <si>
    <t>12. Nepakankamas finansavimas spaudinių fondams bibliotekose atnaujinti. Dėl menko bibliotekų fondo finansavimo nepatenkinama paklausa</t>
  </si>
  <si>
    <t>13. Silpna sporto materialinė bazė, stabdanti sportinių veiklų plėtrą bei gyventojų įsitraukimą</t>
  </si>
  <si>
    <t>14. Nudėvėta antrinio lygio sveikatos priežiūros įstaigų infrastruktūra ir materialinė bazė. Kvalifikuotų gydytojų trūkumas</t>
  </si>
  <si>
    <t>15. Nepakankamai įgyvendinamos ir vystomos visuomenės sveikatos priežiūros ir stiprinimo, sveikos gyvensenos propagavimo paslaugos</t>
  </si>
  <si>
    <t>16. Silpnos jaunimo ir su jaunimu dirbančios organizacijos, silpna jaunimo veiklos įvairovė kaimiškose vietovėse</t>
  </si>
  <si>
    <t>17. Didelis nedarbo lygis</t>
  </si>
  <si>
    <t>18. Labai didelis išmetamų teršalų kiekis Mažeikių rajono savivaldybėje</t>
  </si>
  <si>
    <t>19. Nepakankamas namų ūkių skaičius naudojasi kompiuteriais ir turi interneto prieigas</t>
  </si>
  <si>
    <t>20. Nepakankamas gyvenimo kokybės lygis kaimo vietovėse</t>
  </si>
  <si>
    <t>1. Stiprinti bendradarbiavimą su verslo paramos ir informavimo struktūromis (LEPA, užsienio šalių ambasadomis ir pan.) viešinant verslo plėtros ir investavimo galimybes regione</t>
  </si>
  <si>
    <t>2. Pritraukti daugiau privataus kapitalo viešosioms paslaugoms teikti, viešojo ir privataus sektorių bendradarbiavimo projektams įgyvendinti</t>
  </si>
  <si>
    <t>3. Išnaudoti verslo ir mokslo sektorių bendradarbiavimą pramonės ir verslo konkurencingumui bei verslumui skatinti</t>
  </si>
  <si>
    <t>4. Sukurti verslo skatinimo sistemą Telšių regione</t>
  </si>
  <si>
    <t>5. Daug laisvų smulkaus ir vidutinio verslo nišų alternatyviai ūkinei veiklai, senoviniams amatams atgaivinti</t>
  </si>
  <si>
    <t>6. Didinti investicijas į atsinaujinančių išteklių energijos naudojimą viešajame ir privačiajame sektoriuose</t>
  </si>
  <si>
    <t>7. Išnaudoti gamtinius, kultūrinius ir istorinius išteklius, rekreacines teritorijas prie ežerų, upių, miškų, kultūros paveldo objektus, sporto infrastruktūrą papildomiems turistų srautams į regioną pritraukti bei sukurti naujus turistinius maršrutus</t>
  </si>
  <si>
    <t>8. Panaudoti ES struktūrinę paramą ir nacionalinį finansavimą švietimo, sveikatos sistemų, kultūros, sporto, profesinei reabilitacijos ir kitų sričių infrastruktūros plėtrai</t>
  </si>
  <si>
    <t>1. Nepakankamos investicijos stabdo regiono ekonominę plėtrą</t>
  </si>
  <si>
    <t>2. Nestabili įstatyminė bazė</t>
  </si>
  <si>
    <t>3. Augančios energetinių išteklių kainos didina produkcijos savikainą bei mažina regiono įmonių konkurencingumą tarptautinėse rinkose</t>
  </si>
  <si>
    <t>4. Priešprieša tarp stambių ir smulkių verslininkų</t>
  </si>
  <si>
    <t>5. Augantis kaimyninių šalių rekreacijos ir turizmo paslaugų konkurencinis spaudimas vidaus ir užsienio šalių rinkose</t>
  </si>
  <si>
    <t>6. Saugomų teritorijų ir rekreacinių zonų apkrovimas, gamtinės ekosistemos pusiausvyros pažeidimas, žala kraštovaizdžiui nesant reikalingų komunikacijų, higienos priemonių ir objektų</t>
  </si>
  <si>
    <t>7. Su darbo rinkos poreikiais nesuderinta profesinio mokymo programų pasiūla ir ugdymo bei studijų kokybės neatitinkanti įstaigų infrastruktūra mažina absolventų įsidarbinimo, verslo kūrimo ir plėtojimo galimybes</t>
  </si>
  <si>
    <t>8. Būsto plėtros mažėjimas</t>
  </si>
  <si>
    <t>9. Demografiniai pokyčiai (ypač kaimo vietovėse), dėl kurių mažėja kultūros paveldo puoselėjimas, nyksta tradicijos, mažėja sporto veiklų efektyvumas</t>
  </si>
  <si>
    <t>10. Emigracija iš kaimo vietovių dėl patrauklesnių darbo ir gyvenimo sąlygų didžiuosiuose miestuose ir tarptautinėje darbo rinkoje</t>
  </si>
  <si>
    <t>Efekto vertinimo kriterijus: Vidutinio išsilavinimo 25-64 metų gyventojai (ISCED 3, 4), tūkst.</t>
  </si>
  <si>
    <t>Efekto vertinimo kriterijus: Vidutinė vyrų ir moterų tikėtina gyvenimo trukmė, metais</t>
  </si>
  <si>
    <t>Efekto vertinimo kriterijus: Bendras smurtą patyrusių vaikų skaičius</t>
  </si>
  <si>
    <t xml:space="preserve">Efekto vertinimo kriterijus: Vidutinis finansuojamų iš biudžetų darbuotojų skaičius </t>
  </si>
  <si>
    <t>Efekto vertinimo kriterijus: Naujų įmonių skaičius atnaujintuose savivaldybių centruose</t>
  </si>
  <si>
    <t>Efekto vertinimo kriterijus: Įsteigtų darbo vietų skaičius atnaujintose kaimo vietovėse, vnt.</t>
  </si>
  <si>
    <t>Efekto vertinimo kriterijus: Registruotų ilgalaikių bedarbių skaičius, vnt.</t>
  </si>
  <si>
    <t>Rezultato vertinimo kriterijus: Bendrojo ugdymo mokinių, kurie mokosi bent už 289 tūkst. eurų pagal veiksmų programą ERPF lėšomis atnaujintose įstaigose, dalis, proc.</t>
  </si>
  <si>
    <t>Rezultato vertinimo kriterijus: 1–6 metų vaikų, ugdomų pagal veiksmų programą ERPF lėšomis atnaujintose ikimokyklinio ir priešmokyklinio ugdymo įstaigose, dalis, proc.</t>
  </si>
  <si>
    <t>Rezultato vertinimo kriterijus: Neformaliojo ugdymo paslaugomis mokykloje ir kitur pasinaudojančių vaikų dalis, proc.</t>
  </si>
  <si>
    <t>1.1-ef-1</t>
  </si>
  <si>
    <t>1.2-ef-1</t>
  </si>
  <si>
    <t>1.3-ef-1</t>
  </si>
  <si>
    <t>1.4-ef-1</t>
  </si>
  <si>
    <t>2.1-ef-1</t>
  </si>
  <si>
    <t>2.2-ef-1</t>
  </si>
  <si>
    <t>2.3-ef-1</t>
  </si>
  <si>
    <t>1.1.1-r-1</t>
  </si>
  <si>
    <t>1.1.2-r-1</t>
  </si>
  <si>
    <t>1.1.3-r-1</t>
  </si>
  <si>
    <t>1.2.1-r-1</t>
  </si>
  <si>
    <t>1.3.1-r-1</t>
  </si>
  <si>
    <t>1.2.2-r-1</t>
  </si>
  <si>
    <t>Rezultato vertinimo kriterijus: Vyresnių nei 60 metų asmenų, dalyvavusių sveikatos mokymo renginiuose, dalis nuo visų dalyvių, proc.</t>
  </si>
  <si>
    <t>Rezultato vertinimo kriterijus: Tikslinių grupių asmenys, gavę tiesioginės naudos iš investicijų į socialinių paslaugų infrastruktūrą, skaičius</t>
  </si>
  <si>
    <t>1.3.1-r-2</t>
  </si>
  <si>
    <t>Rezultato vertinimo kriterijus: Investicijas gavusiose įstaigose esančios vietos socialinių paslaugų gavėjams, skaičius</t>
  </si>
  <si>
    <t>1.3.2-r-1</t>
  </si>
  <si>
    <t>Rezultato vertinimo kriterijus: Asmenų (šeimų), kuriems išnuomotas savivaldybės socialinis būstas, dalis nuo visų socialinio būsto nuomos laukiančių asmenų (šeimų) (procentais)</t>
  </si>
  <si>
    <t>1.4.1-r-1</t>
  </si>
  <si>
    <t>Rezultato vertinimo kriterijus: Valstybės ir savivaldybių institucijų ir įstaigų, pagal veiksmų programą ESF lėšomis įgyvendinusių paslaugų ir (ar) aptarnavimo kokybei gerinti skirtas priemones, dalis, proc.</t>
  </si>
  <si>
    <t>2.1.1-r-1</t>
  </si>
  <si>
    <t>Rezultato vertinimo kriterijus: Pritrauktos papildomos materialinės investicijos į tikslines teritorijas, tūkst. Eur</t>
  </si>
  <si>
    <t>2.1.1-r-2</t>
  </si>
  <si>
    <t>Rezultato vertinimo kriterijus: Be valymo išleistų paviršinių nuotekų kiekio sumažėjimas, procentai</t>
  </si>
  <si>
    <t>Rezultato vertinimo kriterijus: Gyventojai (≥15 m.), per pastaruosius 12 mėnesių lankę, žiūrėję scenos meno renginių, proc.</t>
  </si>
  <si>
    <t>2.1.1-r-3</t>
  </si>
  <si>
    <t>2.1.1-r-4</t>
  </si>
  <si>
    <t>2.1.1-r-5</t>
  </si>
  <si>
    <t>2.2.1-r-1</t>
  </si>
  <si>
    <t>Rezultato vertinimo kriterijus: Užimtųjų dalis tikslinėse teritorijose, proc.</t>
  </si>
  <si>
    <t>2.1.1-r-7</t>
  </si>
  <si>
    <t>2.1.1-r-6</t>
  </si>
  <si>
    <t>2.2.1-r-2</t>
  </si>
  <si>
    <t>2.2.1-r-3</t>
  </si>
  <si>
    <t>2.2.1-r-4</t>
  </si>
  <si>
    <t>2.2.1-r-5</t>
  </si>
  <si>
    <t>2.2.1-r-6</t>
  </si>
  <si>
    <t>2.2.1-r-7</t>
  </si>
  <si>
    <t>Rezultato vertinimo kriterijus: Vandens tiekimo paslaugų prieinamumas, proc.</t>
  </si>
  <si>
    <t>Rezultato vertinimo kriterijus: Nuotekų tvarkymo paslaugų prieinamumas, proc.</t>
  </si>
  <si>
    <t>Rezultato vertinimo kriterijus: Sąvartynuose šalinamų komunalinių atliekų dalis, procentai</t>
  </si>
  <si>
    <t>Rezultato vertinimo kriterijus: Komunalinių atliekų sraute esančių popieriaus, plastiko, metalo, stiklo paruošta pakartotinai naudoti ar perdirbti, procentai</t>
  </si>
  <si>
    <t>Rezultato vertinimo kriterijus: Teritorijų, kuriose įgyvendintos kraštovaizdžio formavimo priemonės, plotas, hektarai</t>
  </si>
  <si>
    <t>2.3.1-r-1</t>
  </si>
  <si>
    <t>2.3.2-r-1</t>
  </si>
  <si>
    <t>Rezultato vertinimo kriterijus: Vietos vienetų investicijos tvarkomose teritorijose, tūkst. Eur</t>
  </si>
  <si>
    <t>Rezultato vertinimo kriterijus: Naujos darbo vietos tvarkomose teritorijose (vnt.)</t>
  </si>
  <si>
    <t>Produkto vertinimo kriterijus: Pagal veiksmų programą ERPF lėšomis atnaujintos ikimokyklinio ir priešmokyklinio ugdymo mokyklos, skaičius</t>
  </si>
  <si>
    <t>Produkto vertinimo kriterijus: Pagal veiksmų programą ERPF lėšomis sukurtos naujos ikimokyklinio ir priešmokyklinio ugdymo vietos, skaičius</t>
  </si>
  <si>
    <t>Produkto vertinimo kriterijus: Pagal veiksmų programą ERPF lėšomis atnaujintos ikimokyklinio ir/ar priešmokyklinio ugdymo grupės, skaičius</t>
  </si>
  <si>
    <t>Produkto vertinimo kriterijus: Pagal veiksmų programą ERPF lėšomis atnaujintos ikimokyklinio ir/ar priešmokyklinio ugdymo vietos, skaičius</t>
  </si>
  <si>
    <t>P.N.723</t>
  </si>
  <si>
    <t>Produkto vertinimo kriterijus: Pagal veiksmų programą ERPF lėšomis atnaujintos neformaliojo ugdymo įstaigos, skaičius</t>
  </si>
  <si>
    <t>Produkto vertinimo kriterijus: Viešąsias sveikatos priežiūros paslaugas teikiančios įstaigos, kuriose pagerinta paslaugų teikimo infrastruktūra, skaičius</t>
  </si>
  <si>
    <t>P.B.236</t>
  </si>
  <si>
    <t>Produkto vertinimo kriterijus: Gyventojai, turintys galimybę pasinaudoti pagerintomis sveikatos priežiūros paslaugomis.</t>
  </si>
  <si>
    <t>P.S.372</t>
  </si>
  <si>
    <t>Produkto vertinimo kriterijus: Tikslinių grupių asmenys, kurie dalyvavo informavimo, švietimo ir mokymo renginiuose bei sveikatos raštingumą didinančiose veiklose, skaičius</t>
  </si>
  <si>
    <t>P.N.671</t>
  </si>
  <si>
    <t>Produkto vertinimo kriterijus: Modernizuoti savivaldybių visuomenės sveikatos biurai, skaičius</t>
  </si>
  <si>
    <t>P.N.604</t>
  </si>
  <si>
    <t>Produkto vertinimo kriterijus: Tuberkulioze sergantys pacientai, kuriems buvo suteiktos socialinės paramos priemonės (maisto talonų dalijimas) tuberkuliozės ambulatorinio gydymo metu, asmenys</t>
  </si>
  <si>
    <t>P.S.361</t>
  </si>
  <si>
    <t>Produkto vertinimo kriterijus: Investicijas gavusių socialinių paslaugų infrastruktūros objektų skaičius</t>
  </si>
  <si>
    <t>P.S.363</t>
  </si>
  <si>
    <t>P.N.717</t>
  </si>
  <si>
    <t>P.N.743</t>
  </si>
  <si>
    <t>P.S.434</t>
  </si>
  <si>
    <t>P.S.362</t>
  </si>
  <si>
    <t>Produkto vertinimo kriterijus: Naujai įrengtų ar įsigytų socialinių būstų skaičius, vnt.</t>
  </si>
  <si>
    <t>P.S.415</t>
  </si>
  <si>
    <t>Produkto vertinimo kriterijus: Viešojo valdymo institucijos, pagal veiksmų programą ESF lėšomis įgyvendinusios paslaugų ir (ar) aptarnavimo kokybei gerinti skirtas priemones, skaičius</t>
  </si>
  <si>
    <t>P.S.416</t>
  </si>
  <si>
    <t>Produkto vertinimo kriterijus: Viešojo valdymo institucijų darbuotojai, kurie dalyvavo pagal veiksmų programą ESF lėšomis vykdytose veiklose, skirtose stiprinti teikiamų paslaugų ir (ar) aptarnavimo kokybės gerinimui reikalingas kompetencijas, skaičius</t>
  </si>
  <si>
    <t>P.N.910</t>
  </si>
  <si>
    <t>Produkto vertinimo kriterijus: Parengtos piliečių chartijos, skaičius</t>
  </si>
  <si>
    <t>P.B.238</t>
  </si>
  <si>
    <t>Produkto vertinimo kriterijus: Sukurtos arba atnaujintos atviros erdvės miestų vietovėse, m2</t>
  </si>
  <si>
    <t>P.B.239</t>
  </si>
  <si>
    <t>Produkto vertinimo kriterijus: Pastatyti arba atnaujinti viešieji arba komerciniai pastatai miestų vietovėse,  m2</t>
  </si>
  <si>
    <t>P.S.328</t>
  </si>
  <si>
    <t>Produkto vertinimo kriterijus: Lietaus nuotėkio plotas, iš kurio surenkamam paviršiniam (lietaus) vandeniui tvarkyti, įrengta ir (ar) rekonstruota infrastruktūra, ha</t>
  </si>
  <si>
    <t>P.N.028</t>
  </si>
  <si>
    <t>Produkto vertinimo kriterijus: Inventorizuota neapskaityto paviršinių nuotekų nuotakyno dalis, proc.</t>
  </si>
  <si>
    <t>P.N.507</t>
  </si>
  <si>
    <t>Produkto vertinimo kriterijus: Parengti darnaus judumo planai, vnt.</t>
  </si>
  <si>
    <t>P.S.323</t>
  </si>
  <si>
    <t>Produkto vertinimo kriterijus: Įgyvendintos darnaus judumo priemonės, vnt.</t>
  </si>
  <si>
    <t>P.N.509</t>
  </si>
  <si>
    <t>Produkto vertinimo kriterijus: Įrengtos elektromobilių įkrovimo stotelės, vnt.</t>
  </si>
  <si>
    <t xml:space="preserve">P.S.321 </t>
  </si>
  <si>
    <t>Produkto vertinimo kriterijus: Įrengtų naujų dviračių ir/ar pėsčiųjų takų ir/ar trasų ilgis, km</t>
  </si>
  <si>
    <t xml:space="preserve">P.S.322 </t>
  </si>
  <si>
    <t>Produkto vertinimo kriterijus: Rekonstruotų dviračių ir/ar pėsčiųjų takų ir/ar trasų ilgis, km</t>
  </si>
  <si>
    <t>P.N.304</t>
  </si>
  <si>
    <t xml:space="preserve">Produkto vertinimo kriterijus: Modernizuoti kultūros infrastruktūros objektai, skaičius </t>
  </si>
  <si>
    <t>P.S.335</t>
  </si>
  <si>
    <t>Produkto vertinimo kriterijus: Sutvarkyti, įrengti ir pritaikyti lankymui gamtos ir kultūros paveldo objektai ir teritorijos, skaičius</t>
  </si>
  <si>
    <t>P.B.209</t>
  </si>
  <si>
    <t>Produkto vertinimo kriterijus: Numatomų apsilankymų remiamuose kultūros ir gamtos paveldo objektuose bei turistų traukos vietose skaičiaus padidėjimas, apsilankymai per metus</t>
  </si>
  <si>
    <t>P.B.214</t>
  </si>
  <si>
    <t>Produkto vertinimo kriterijus: Bendras rekonstruotų arba atnaujintų kelių ilgis, km</t>
  </si>
  <si>
    <t>P.S.342</t>
  </si>
  <si>
    <t>Produkto vertinimo kriterijus: Įdiegtos saugų eismą gerinančios ir aplinkosaugos priemonės, vnt.</t>
  </si>
  <si>
    <t>P.S.364</t>
  </si>
  <si>
    <t>Produkto vertinimo kriterijus: Naujos atviros erdvės vietovėse nuo 1 iki 6 tūkst. gyv. (išskyrus savivaldybių centrus)“, m2</t>
  </si>
  <si>
    <t>P.S.365</t>
  </si>
  <si>
    <t>Produkto vertinimo kriterijus: Atnaujinti ir (ar) pritaikyti naujai paskirčiai pastatai ir statiniai kaimo vietovėse“, kv. m.</t>
  </si>
  <si>
    <t>KPP.01</t>
  </si>
  <si>
    <t>Produkto vertinimo kriterijus: Veiksmų, kuriais remiamos investicijos į mažos apimties infrastruktūrą, skaičius</t>
  </si>
  <si>
    <t>KPP.02</t>
  </si>
  <si>
    <t>Produkto vertinimo kriterijus: Gyventojų, kurie naudojasi geresnėmis paslaugomis / infrastruktūra, skaičius</t>
  </si>
  <si>
    <t>KPP.03</t>
  </si>
  <si>
    <t>Produkto vertinimo kriterijus: Regioninio planavimo būdu įgyvendintų mažos apimties infrastruktūros projektų skaičius</t>
  </si>
  <si>
    <t xml:space="preserve"> </t>
  </si>
  <si>
    <t>P.N.050</t>
  </si>
  <si>
    <t>Produkto vertinimo kriterijus: Gyventojai, kuriems teikiamos vandens tiekimo paslaugos naujai pastatytais geriamojo vandens tiekimo tinklais, gyventojų skaičius, vnt.</t>
  </si>
  <si>
    <t>P.N.051</t>
  </si>
  <si>
    <t>Produkto vertinimo kriterijus: Gyventojai, kuriems teikiamos vandens tiekimo paslaugos iš naujai pastatytų ir (arba) rekonstruotų geriamojo vandens gerinimo įrenginių“, gyventojų skaičius, vnt.</t>
  </si>
  <si>
    <t>P.N.053</t>
  </si>
  <si>
    <t>Produkto vertinimo kriterijus: Gyventojai, kuriems teikiamos paslaugos naujai pastatytais nuotekų surinkimo tinklais, gyventojų ekvivalentas</t>
  </si>
  <si>
    <t>P.N.054</t>
  </si>
  <si>
    <t>Produkto vertinimo kriterijus: Gyventojai, kuriems teikiamos nuotekų valymo paslaugos naujai pastatytais ir (arba) rekonstruotais nuotekų valymo įrenginiais, gyventojų ekvivalentas</t>
  </si>
  <si>
    <t>P.S.333</t>
  </si>
  <si>
    <t>Produkto vertinimo kriterijus: Rekonstruotų vandens tiekimo ir nuotekų surinkimo tinklų ilgis, km</t>
  </si>
  <si>
    <t>P.B.218</t>
  </si>
  <si>
    <t>Produkto vertinimo kriterijus: Papildomi gyventojai, kuriems teikiamos pagerintos vandens tiekimo paslaugos, asmenys</t>
  </si>
  <si>
    <t>P.B.219</t>
  </si>
  <si>
    <t>Produkto vertinimo kriterijus: Papildomi gyventojai, kuriems teikiamos pagerintos nuotekų tvarkymo paslaugos, gyventojų ekvivalentas</t>
  </si>
  <si>
    <t>P.S.329</t>
  </si>
  <si>
    <t xml:space="preserve">Produkto vertinimo kriterijus: Sukurti / pagerinti atskiro komunalinių atliekų surinkimo pajėgumai, tonos/metai </t>
  </si>
  <si>
    <t>P. N.092</t>
  </si>
  <si>
    <t>Produkto vertinimo kriterijus: Kraštovaizdžio ir (ar) gamtinio karkaso formavimo aspektais pakeisti ar pakoreguoti savivaldybių ar jų dalių bendrieji planai, skaičius</t>
  </si>
  <si>
    <t>P. N.093</t>
  </si>
  <si>
    <t>Produkto vertinimo kriterijus: Likviduoti kraštovaizdį darkantys bešeimininkiai apleisti statiniai ir įrenginiai, skaičius</t>
  </si>
  <si>
    <t>P. N.094</t>
  </si>
  <si>
    <t>Produkto vertinimo kriterijus: Rekultyvuotos atvirais kasiniais pažeistos žemės, skaičius</t>
  </si>
  <si>
    <t>P. S.338</t>
  </si>
  <si>
    <t>Produkto vertinimo kriterijus: Išsaugoti, sutvarkyti ar atkurti įvairaus teritorinio lygmens kraštovaizdžio arealai, skaičius</t>
  </si>
  <si>
    <t>P.S.325</t>
  </si>
  <si>
    <t>Produkto vertinimo kriterijus: Įsigytos naujos ekologiškos viešojo transporto priemonės, vnt.</t>
  </si>
  <si>
    <t>P.N.817</t>
  </si>
  <si>
    <t>Produkto vertinimo kriterijus: Įrengti ženklinimo infrastruktūros objektai, skaičius</t>
  </si>
  <si>
    <t>3. Rekreacinis potencialas išlieka didelis (Žemaitijos nacionalinis, Varnių ir Ventos regioniniai parkai).</t>
  </si>
  <si>
    <t>3. Nepakankamai naudojami nebeveikiantys pramonės objektai</t>
  </si>
  <si>
    <t>1. Regiono plėtros plano įgyvendinimas įtakos veiksnio pokyčiui neturėjo.</t>
  </si>
  <si>
    <t>3. Regiono plėtros plano įgyvendinimas įtakos veiksnio pokyčiui neturėjo.</t>
  </si>
  <si>
    <t>2. Regiono plėtros plano įgyvendinimas įtakos veiksnio pokyčiui neturėjo.</t>
  </si>
  <si>
    <t>4. Regiono plėtros plano įgyvendinimas įtakos veiksnio pokyčiui neturėjo.</t>
  </si>
  <si>
    <t>5. Regiono plėtros plano įgyvendinimas įtakos veiksnio pokyčiui neturėjo.</t>
  </si>
  <si>
    <t>7. Regiono plėtros plano įgyvendinimas įtakos veiksnio pokyčiui neturėjo.</t>
  </si>
  <si>
    <t>Rezultato vertinimo kriterijus: Turistų skaičius regiono apgyvendinimo įstaigose, vnt.</t>
  </si>
  <si>
    <t xml:space="preserve">  </t>
  </si>
  <si>
    <t>Rezultato vertinimo kriterijus: Numatomų apsilankymų remiamuose kultūros ir gamtos paveldo objektuose bei turistų traukos vietose skaičiaus padidėjimas, apsilankymai per metus</t>
  </si>
  <si>
    <t>P.S.330</t>
  </si>
  <si>
    <t>Sukurti / pagerinti maisto / virtuvės atliekų apdorojimo pajėgumai (tonos/metai)</t>
  </si>
  <si>
    <t>P.S.324</t>
  </si>
  <si>
    <t>Įdiegtos intelektinės transporto sistemos</t>
  </si>
  <si>
    <t>Rezultato vertinimo kriterijus: Sugaištas kelionės automobilių keliais (išskyrus TEN-T kelius) laikas, mln. val.</t>
  </si>
  <si>
    <t>16. Regiono plėtros plano įgyvendinimas įtakos veiksnio pokyčiui neturi. Jame naujų kelių tiesimas nenumatytas, numatytas tik rekonstravimas.</t>
  </si>
  <si>
    <t>2. Regiono plėtros plano įgyvendinimas įtakos veiksnio pokyčiui neturi.</t>
  </si>
  <si>
    <t>3. Regiono plėtros plano įgyvendinimas įtakos veiksnio pokyčiui neturi.</t>
  </si>
  <si>
    <t>4. Regiono plėtros plano įgyvendinimas įtakos veiksnio pokyčiui neturi.</t>
  </si>
  <si>
    <t>9. Regiono plėtros plano įgyvendinimas įtakos veiksnio pokyčiui neturi.</t>
  </si>
  <si>
    <t>6. Regiono plėtros plano įgyvendinimas įtakos veiksnio pokyčiui neturi.</t>
  </si>
  <si>
    <t>4. Gamtiniai, kultūriniai ir istoriniai ištekliai išlieka patrauklūs.</t>
  </si>
  <si>
    <t>16. Regiono plėtros plano įgyvendinimas įtakos veiksnio pokyčiui neturi.</t>
  </si>
  <si>
    <t>14. Regiono plėtros plano įgyvendinimas įtakos veiksnio pokyčiui neturi.</t>
  </si>
  <si>
    <t>12. Regiono plėtros plano įgyvendinimas įtakos veiksnio pokyčiui neturi.</t>
  </si>
  <si>
    <t xml:space="preserve">11. Regiono plėtros plano įgyvendinimas įtakos veiksnio pokyčiui neturi. </t>
  </si>
  <si>
    <t>2. Rekonstruota apleistos teritorijos tarp Karaliaus Mindaugo gatvės ir geležinkelio Šiauliai–Klaipėda, Telšių mieste, infrastruktūra, sudarant palankias sąlygas pramonės ir verslo aplinkos plėtrai ir kūrimui, baigtas Rietavo miesto apleistos teritorijos L. Ivinskio g. 16 atnaujinimas ir plėtra.</t>
  </si>
  <si>
    <t>15. Gerėja visuomenės sveikatos priežiūros ir stiprinimo ir sveikos gyvensenos propagavimo paslaugų vystymas – plečiamas regiono gyventojų sveikatos raštingumo lygis, formuojami pozityvūs jų sveikos gyvensenos įgūdžiai, gerinant paslaugų prieinamumą ir kokybę, skatinant sveiką senėjimą.</t>
  </si>
  <si>
    <t>1. Regiono plėtros plano įgyvendinimas įtakos veiksnio pokyčiui neturi.</t>
  </si>
  <si>
    <t>13. Regiono plėtros plano įgyvendinimas įtakos veiksnio pokyčiui neturi.</t>
  </si>
  <si>
    <t>Rezultato vertinimo kriterijus: Anglies dioksido (išskyrus išsiskiriantį iš biomasės) kiekis, namų ūkių išmestas į atmosferą iš transporto veiklos“, tūkst. Tonų</t>
  </si>
  <si>
    <t>Rezultato vertinimo kriterijus: Apsilankymų pas gydytojus skaičiaus, tenkančio vienam gyventojui, skirtumas tarp miestų ir rajonų savivaldybių gyventojų, apsilankymų skaičius, tenkantis 1 gyventojui</t>
  </si>
  <si>
    <t>Rezultato vertinimo kriterijus: Keleivių vežimas regiono autobusų parkų autobusais, mln. Keleivių</t>
  </si>
  <si>
    <t>3 lentelė. Regioninės svarbos projektų įgyvendinimo pažanga</t>
  </si>
  <si>
    <t>Informacija apie regioninės svarbos projektą*</t>
  </si>
  <si>
    <t>Informacija apie regioninės svarbos projekto įgyvendinimą</t>
  </si>
  <si>
    <t>Projekto pavadinimas</t>
  </si>
  <si>
    <t>Pareiškėjas / projekto vykdytojas</t>
  </si>
  <si>
    <t>Pradžia (metai)</t>
  </si>
  <si>
    <t>Pabaiga (metai)</t>
  </si>
  <si>
    <t>Projekto įgyvendinimo rezultatai</t>
  </si>
  <si>
    <t>Preliminari projekto investicijų vertė (Eur)</t>
  </si>
  <si>
    <t>Informacija apie projekto  veiklų įgyvendinimo eigą, pasiektus rezultatus</t>
  </si>
  <si>
    <t>Padarytų investicijų įgyvendinant projektą vertė (Eur)</t>
  </si>
  <si>
    <t xml:space="preserve">Informacija apie tai, ar nustatyta rizikų, kad projektas nebeatitiks kriterijų, kuriais remdamasi regiono plėtros taryba projektą pripažino regioninės svarbos projektu, ir veiksmus, kurių regiono plėtros taryba ėmėsi ar planuoja imtis nustatytoms rizikoms panaikinti ar sumažinti </t>
  </si>
  <si>
    <t>Finansavimas iš ES investicijų ar kitų tarptautinių finansavimo šaltinių</t>
  </si>
  <si>
    <t>Finansavimas iš valstybės biudžeto</t>
  </si>
  <si>
    <t>Pareiškėjo / projekto vykdytojo  ir partnerio (-ių) lėšos</t>
  </si>
  <si>
    <t>Prioritetas:</t>
  </si>
  <si>
    <t xml:space="preserve">Tikslas: </t>
  </si>
  <si>
    <t xml:space="preserve">Uždavinys: </t>
  </si>
  <si>
    <t xml:space="preserve">Priemonė: </t>
  </si>
  <si>
    <t>* pateikiama informacija iš regiono plėtros plano ir regiono plėtros tarybos sprendimo, kuriuo projektas pripažintas regioninės svarbos projektu</t>
  </si>
  <si>
    <t>1.</t>
  </si>
  <si>
    <t>UAB „Litspringas“</t>
  </si>
  <si>
    <t>7. Regiono plėtros plano įgyvendinimo įtaka veiksnio pokyčiui pasireikš  baigus įgyvendinti projektus pagal priemones: 07.1.1-CPVA-R-905 „Miestų kompleksinė plėtra“, 05.4.1-LVPA-R-821 „Savivaldybes jungiančių turizmo trasų ir turizmo maršrutų informacinės infrastruktūros plėtra“.</t>
  </si>
  <si>
    <t>1.1. projekto investicijų vertė, mln. Eurų</t>
  </si>
  <si>
    <t>1.2. į projektą ir su projektu susijusią veiklą nuo projekto įgyvendinimo pradžios pritraukta privačių tiesioginių vidaus ar užsienio investicijų, mln. eurų ir procentais nuo projekto vertės – 5 metus nuo projekto įgyvendinimo pradžios</t>
  </si>
  <si>
    <t>1.3. įgyvendinus projektą sukurtų ir nuo projekto įgyvendinimo pabaigos išlaikytų darbo vietų skaičius – 3 metus nuo projekto įgyvendinimo pabaigos</t>
  </si>
  <si>
    <t>1.4 sukurtose ir nuo projekto įgyvendinimo pabaigos išlaikytose darbo vietose mokamas vidutinis mėnesinis bruto darbo užmokestis, eurais, palyginus su Lietuvos statistikos departamento paskelbtu paskutiniu savivaldybės, kurioje įgyvendintas projektas, vidutiniu mėnesiniu bruto darbo užmokesčiu, procentais – 3 metus nuo projekto įgyvendinimo pabaigos</t>
  </si>
  <si>
    <t>1.5. sukuriamos produkcijos arba paslaugų eksportas, mln. eurų ir procentais – 3 metus nuo projekto įgyvendinimo pabaigos</t>
  </si>
  <si>
    <t xml:space="preserve">10. Regiono plėtros plano įgyvendinimas turi teigiamos įtakos veiksnio pokyčiui. Emigracija iš regiono nuo 2017 m. mažėja. 2021 metais iš regiono išvyko ir emigravo 4875  žmonės, t. y. 2056 žmonėmis mažiau nei 2017 metais. </t>
  </si>
  <si>
    <t xml:space="preserve">5. Kaimo turizmo vystymas intensyvėja. Bendrai vietų skaičius apgyvendinimo įstaigose didėja, 2021 m. buvo 3851 vietos (nuo 2014 m. padidėjo 58 proc.). Nuo 2014 m. iki 2019 m. vietinių turistų išlaidos didėjo 42,9 proc. </t>
  </si>
  <si>
    <t>6. Regiono plėtros plano įgyvendinimo įtaka veiksnio pokyčiui akivaizdi. Vystoma Telšių regiono savivaldybes jungianti turizmo trąsų informacinė infrastruktūra, siekiama sukurti ar atkurti įvairiaus teritorinio lygmens kraštovaizdžio arealus.</t>
  </si>
  <si>
    <t xml:space="preserve">6. Gerėja keliautojams skirtos paslaugų infrastruktūros kokybė. Sutvarkytos miestų ir kaimų infrastruktūra ir  viešosios erdvės. </t>
  </si>
  <si>
    <t>8.  Baigtas įgyvendinti projektas „Telšių kultūros centro modernizavimas, pritaikant visuomenės  poreikiams“. Telšių kultūros centro patalpos, esančias adresu Respublikos g. 18, pritaikytos šiuolaikinių kultūros paslaugų vykdymui. Pastate rekonstruota pagrindinė salė, pagalbinės patalpos, reikalingos kultūros centro veiklai vykdyti, pusrūsio, pirmame, antrame, trečiame, mansardos aukštuose bei dalis pastogės. Įsigyta ir instaliuota įranga būtina kultūrinėms paslaugoms teikti.   Projektas „Žemaičių muziejaus „Alka“ modernizavimas“ dar įgyvendinamas.</t>
  </si>
  <si>
    <t>10.  Paslaugų teikimo infrastruktūra pagerinta 23 viešąsias sveikatos priežiūros paslaugas teikiančių įstaigų. 57,3 proc. regiono gyventojų (75512 gyventojai) turės galimybę pasinaudoti pagerintomis pirminės sveikatos priežiūros paslaugomis.</t>
  </si>
  <si>
    <t>12. 2021 m. Telšių apskrities ligoninėse gydomų ligonių skaičius, tenkantis 1000 gyventojų, buvo 177,6. Šis rodiklis buvo artimas šalies vidurkiui (175,5).</t>
  </si>
  <si>
    <t xml:space="preserve">13. Telšių regiono demografinės senatvės koeficientas 2022 metų pradžioje šiek tiek padidėjo lyginant su 2021 m., šis koeficientas lygus 138. Vidutinis Lietuvos demografinės sentavės koeficientas buvo 134. Telšių regiono rodiklis yra didesnis už Vilniaus (104), Kauno  (135) ir Klaipėdos (123) regionuose nustatytus koeficientus. Nepaisant gyventojų skaičiaus mažėjimo, Telšių regione ir jį sudarančiose savivaldybėse demografinė struktūra išlieka gana palanki. </t>
  </si>
  <si>
    <t>14. Miškingumo rodiklis išlieka stabilus (nuo 2018 m. iki 2022 m. šis rodiklis siekia 36,7 proc.).</t>
  </si>
  <si>
    <t>1. Išlieka dideli vidiniai regiono ekonominiai netolygumai.  Investicijos į ilgalaikį materialųjį turtą, skaičiuojant vienam Telšių regiono gyventojui, 2021 metais sudarė 2226 Eur. ir, palyginti su 2020 metais, padidėjo 15,1 proc. Daugiausia regione investuojama Mažeikių r. sav. veikiančiose įmonėse (2691 Eur/gyv.), mažiausia  – Telšių r. sav. (1430 Eur/gyv.).</t>
  </si>
  <si>
    <t>5. Gerėja esamos rekreacinės infrastruktūros įrengimo lygis. 2022 m. baigta sutvarkyti Rietavo kunigaikščių Oginskių dvarvietė (sutvarkymas ir pritaikymas bendruomeniniams poreikiams, naujų paslaugų teikimui).  2023 m. planuojama baigti įgyvendinti projektus: „Plungės miesto poilsio ir rekreacijos zonų sukūrimas prie Babrungo upės ir Gondingos  hidroelektrinės tvenkinio bei prieigų prie jų sutvarkymas“ ir „Rietavo miesto viešųjų erdvių kompleksinis sutvarkymas“.</t>
  </si>
  <si>
    <t xml:space="preserve">7. Bendradarbiaujant regiono savivaldybėms, gerėja turizmo marketingo veikla, rengiamos nuorodos į turizmo objektus - baigtas įgyvendinti projekto „Telšių regiono savivaldybes jungiančių turizmo trasų informacinės infrastruktūros plėtra“ I etapas, 2023 m. planuojamas baigti  II etapas. </t>
  </si>
  <si>
    <t>8. Kultūros paveldo objektų būklė gerėja - rekonstruota Mažeikių rajono Renavo dvaro sodybos oficina bei pritaikyta viešojo turizmo reikmėms, baigtas Rietavo Oginskių kultūros istorijos muziejaus kompleksinis sutvarkymas ir pritaikymas kultūrinėms, edukacinėms reikmėms. 2023 m. bus baigtas Plungės M. Oginskio dvaro sodybos pastato–žirgyno pritaikymas visuomenės kultūros ir rekreacijos reikmėms (I etapas).</t>
  </si>
  <si>
    <t xml:space="preserve">9. Pagerėjo neformaliojo švietimo veiklų kokybė Plungės rajone ir Rietave. Rietave baigtas renovuoti pastatas Parko g. 10, pritaikant jį Rietavo Mykolo Kleopo Oginskio meno mokyklos veiklai, Plungės rajono savivaldybė įgyvendino projektą „Neformaliojo švietimo veiklų kokybės gerinimas Plungės rajone“. Kiti regiono projektai įgyvendinami. Taip pat iki 2022 m. pabaigos pagerinta 4 bendrojo ugdymo mokyklų infrastruktūra. </t>
  </si>
  <si>
    <t>10. 2023 m. planuojama užbaigti projektus „Švietimo paslaugų kokybės gerinimas Mažeikių rajono savivaldybėje“ ir „Švietimo paslaugų kokybės gerinimas Telšių rajono savivaldybėje“ pagal priemonę 10.1.3-ESFA-R-920 „Paslaugų ir asmenų aptarnavimo kokybės gerinimas savivaldybėse“.</t>
  </si>
  <si>
    <t>11. 2022 m. baigtas įgyvendinti projektas „Telšių kultūros centro modernizavimas, pritaikant visuomenės  poreikiams“. Pastate rekonstruota pagrindinė salė, pagalbinės patalpos, reikalingos kultūros centro veiklai vykdyti, pusrūsio, pirmame, antrame, trečiame, mansardos aukštuose bei dalis pastogės. Įsigyta ir instaliuota įranga būtina kultūrinėms paslaugoms teikti: didžiosios salės ir scenos apšvietimo, įgarsinimo, video, scenos uždangos ir draperijos sistema, scenos mechanika. 2023 m. planuojama užbaigti projektą „Žemaičių muziejaus „Alka“ modernizavimas“.</t>
  </si>
  <si>
    <t>17. Regiono registruotas nedarbas 2021 m. siekė 7,6 proc. ir buvo 0,5 proc. aukštesnis už vidutinį šalyje. Galutinė Regiono plėtros plano įgyvendinimo įtaka veiksnio pokyčiui pasireikš baigus įgyvendinti projektus pagal priemonę 07.1.1-CPVA-R-905 „Miestų kompleksinė plėtra“.</t>
  </si>
  <si>
    <t>18.  2021 m. Mažeikių rajono savivaldybėje į aplinką išmesta 93,68 proc. iš stacionarių taršos šaltinių regione išmetamų teršalų, šios savivaldybės išmetamų teršalų kiekis sudaro 31,51 proc. visos Lietuvos išmetamų iš stacionarių taršos šaltinių regione išmetamų teršalų.</t>
  </si>
  <si>
    <t xml:space="preserve">19. 2022 m. regione asmeninį kmpiuterį turėjo 76,1 proc. namų ūkių (4,2 proc. mažiau nei vidutiniškai šalyje), interneto prieigą – 84,8 proc. (2,9 proc. mažiau nei vidutiniškai šalyje). </t>
  </si>
  <si>
    <t>20. Gerėja gyvenimo kokybė miesteliuose ir kaimo vietovėse. Pagal priemonę 08.2.1-CPVA-R-908 „Kaimo gyvenamųjų vietovių atnaujinimas“ baigti projektai Sedoje, Viekšniuose ir Varniuose. Pagal priemonę „Pagrindinės paslaugos ir kaimų atnaujinimas kaimo vietovėse“ veiklos sritys „Parama investicijoms į visų sričių mažos apimties infrastruktūrą“ ir „Parama investicijoms į kaimo kultūros ir gamtos paveldo kraštovaizdį“  sutvarkyta 24 kaimų viešoji infrastuktūra.</t>
  </si>
  <si>
    <t>5. Didėja laisvų smulkaus ir vidutinio verslo nišų skaičius alternatyviai ūkinei veiklai, senoviniams amatams atgaivinti.  2023 m. planuojama baigti įgyvendinti projektus: „Plungės miesto poilsio ir rekreacijos zonų sukūrimas prie Babrungo upės ir Gondingos  hidroelektrinės tvenkinio bei prieigų prie jų sutvarkymas“ ir „Rietavo miesto viešųjų erdvių kompleksinis sutvarkymas“.</t>
  </si>
  <si>
    <t>8. Regionų socialiniams ir ekonominiams skirtumams mažinti ir jų plėtrai skatinti pagal Telšių regiono plėtros planą 2014–2020 m. numatyta lėšų, iš viso: 86,7 mln. Eur. Panaudota numatytų lėšų, iš viso: 76,6 mln. Eur (88,3 proc.).</t>
  </si>
  <si>
    <t xml:space="preserve">1. 2021 metų pabaigoje tiesioginės užsienio investicijos vienam gyventojui (toliau – TUI/gyv.) Telšių apskrityje sudarė vidutiniškai 4749 eurus, t.y. 4912 eurų mažiau nei vidutiniškai šalyje. Didžiausią apskrities tiesioginių užsienio investicijų dalį pritraukė Mažeikių rajono savivaldybė – tiek absoliučiu dydžiu, tiek skaičiuojant TUI/gyv. 2021 metų pabaigoje TUI/gyv. Mažeikių rajono savivaldybėje siekė 11254 eurus ir buvo 2,37 karto didesnės nei vidutiniškai apskrityje. Mažiausios TUI/gyv. 2021 metų pabaigoje buvo Rietavo savivaldybėje (415 eurų). Plungės r. sav., Rietavo sav. ir Telšių r. sav. nėra tokios patrauklios užsienio investicijoms kaip Mažeikių r. sav., kurioje veikia naftos perdirbimo įmonė AB „ORLEN Lietuva“.  Galutinė Regiono plėtros plano įgyvendinimo įtaka veiksnio pokyčiui pasireikš, baigus įgyvendinti projektus pagal priemonę 07.1.1-CPVA-R-905 „Miestų kompleksinė plėtra“. </t>
  </si>
  <si>
    <t>8. Būsto plėtra didėjo. 2021 m. pabaigoje, palyginti su 2014 m. tuo pačiu laikotarpiu, būstų skaičius regione padidėjo 3349 būstais (5,33 proc.) ir sudarė 66208 būstus. 2022 m. regiono savivaldybių socialinio būsto fondas siekė 860 soacialinius būstus. 2022 m. baigtas įgyvendinti Telšių r. sav. administracijos projektas pagal priemonę 08.1.2-CPVA-R-408 „Socialinio būsto fondo plėtra“.</t>
  </si>
  <si>
    <t xml:space="preserve">9. Regiono plėtros plano įgyvendinimo įtaka veiksnio pokyčiui akivaizdi. Gyvenimo kokybės lygis kaimo vietovėse gerėja (sutvarkyta 27-ių kaimų viešoji infrastuktūra). </t>
  </si>
  <si>
    <t xml:space="preserve">15. Vandens paėmimas 2021 m. lyginant su 2020 m. padidėjo 4,9 proc. Ūkio, buities ir gamybos nuotekų išleidimas į paviršinius vandenis 2021 m. sumažėjo 1,7 proc. lyginant su 2020 m. Baigti įgyvendinti 2 projektai pagal priemonę 05.3.2-APVA-R-014 „Geriamojo vandens tiekimo ir nuotekų tvarkymo sistemų renovavimas ir plėtra, įmonių valdymo tobulinimas“. Regiono plėtros plano įgyvendinimo įtaka veiksnio pokyčiui stipriau pasireikš  baigus įgyvendinti visus projektus pagal priemones: 05.3.2-APVA-R-014 „Geriamojo vandens tiekimo ir nuotekų tvarkymo sistemų renovavimas ir plėtra, įmonių valdymo tobulinimas“ ir 05.1.1-APVA-R-007 „Paviršinių nuotekų sistemų tvarkymas“. </t>
  </si>
  <si>
    <t>1.4.1. XXX Eur vidutinis mėnesis darbo užmokestis;</t>
  </si>
  <si>
    <t>1.1.1. Projekto investicijų vertė - XXX mln. Eurų;</t>
  </si>
  <si>
    <t>1.2.1. Pritraukta užsienio investicijų -XXX mln. Eurų;</t>
  </si>
  <si>
    <t>1.2.2. XXX procentų nuo projekto vertės;</t>
  </si>
  <si>
    <t>1.3.1. XXX darbo vietų;</t>
  </si>
  <si>
    <t>1.4.2. XXX procentai didesnis palyginus su savivaldybės vidutiniu mėnesiniu bruto darbo užmokesčiu;</t>
  </si>
  <si>
    <t>1.5.1. XXX mln. Eur eksportas;</t>
  </si>
  <si>
    <t>1.5.2. XXX proc. nuo visos pagamintos produkcijos;</t>
  </si>
  <si>
    <r>
      <t>7.</t>
    </r>
    <r>
      <rPr>
        <sz val="10"/>
        <rFont val="Times New Roman"/>
        <family val="1"/>
        <charset val="186"/>
      </rPr>
      <t xml:space="preserve"> Padidėjo bendrojo ugdymo mokinių, kurie mokosi bent už 289 tūkst. eurų pagal veiksmų programą ERPF lėšomis atnaujintose įstaigose, dalis iki </t>
    </r>
    <r>
      <rPr>
        <sz val="10"/>
        <rFont val="Times New Roman"/>
        <family val="1"/>
      </rPr>
      <t>20,9 proc.</t>
    </r>
  </si>
  <si>
    <t>TELŠIŲ REGIONO PLĖTROS PLANO 2014–2020 METAMS  ĮGYVENDINIMO ATASKAITA UŽ 2022 M.</t>
  </si>
  <si>
    <t>1575,1 brutto. 30-40 proc.</t>
  </si>
  <si>
    <t>50 proc.</t>
  </si>
  <si>
    <t>525 proc.</t>
  </si>
  <si>
    <t>2203 Eur</t>
  </si>
  <si>
    <t>77.5 proc. darbuotojų didesnis brutto</t>
  </si>
  <si>
    <t>18,6 mln.</t>
  </si>
  <si>
    <t>63,7 proc.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</si>
</sst>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186"/>
      <scheme val="minor"/>
    </font>
    <font>
      <sz val="12"/>
      <color theme="1"/>
      <name val="Times New Roman"/>
      <family val="1"/>
      <charset val="186"/>
    </font>
    <font>
      <sz val="10"/>
      <color theme="1"/>
      <name val="Times New Roman"/>
      <family val="1"/>
      <charset val="186"/>
    </font>
    <font>
      <sz val="10"/>
      <name val="Arial"/>
      <family val="2"/>
      <charset val="186"/>
    </font>
    <font>
      <b/>
      <sz val="9"/>
      <name val="Times New Roman"/>
      <family val="1"/>
      <charset val="186"/>
    </font>
    <font>
      <sz val="12"/>
      <name val="Times New Roman"/>
      <family val="1"/>
      <charset val="186"/>
    </font>
    <font>
      <sz val="11"/>
      <name val="Calibri"/>
      <family val="2"/>
      <charset val="186"/>
      <scheme val="minor"/>
    </font>
    <font>
      <b/>
      <sz val="12"/>
      <name val="Times New Roman"/>
      <family val="1"/>
      <charset val="186"/>
    </font>
    <font>
      <sz val="9"/>
      <name val="Times New Roman"/>
      <family val="1"/>
      <charset val="186"/>
    </font>
    <font>
      <sz val="11"/>
      <name val="Times New Roman"/>
      <family val="1"/>
      <charset val="186"/>
    </font>
    <font>
      <sz val="10"/>
      <name val="Times New Roman"/>
      <family val="1"/>
      <charset val="186"/>
    </font>
    <font>
      <sz val="9"/>
      <color theme="1"/>
      <name val="Calibri"/>
      <family val="2"/>
      <charset val="186"/>
      <scheme val="minor"/>
    </font>
    <font>
      <sz val="11"/>
      <color rgb="FFFF0000"/>
      <name val="Calibri"/>
      <family val="2"/>
      <charset val="186"/>
      <scheme val="minor"/>
    </font>
    <font>
      <sz val="9"/>
      <name val="Times New Roman"/>
      <family val="1"/>
    </font>
    <font>
      <sz val="10"/>
      <name val="Times New Roman"/>
      <family val="1"/>
    </font>
    <font>
      <b/>
      <sz val="9"/>
      <name val="Times New Roman"/>
      <family val="1"/>
    </font>
    <font>
      <b/>
      <sz val="11"/>
      <name val="Calibri"/>
      <family val="2"/>
      <charset val="186"/>
      <scheme val="minor"/>
    </font>
    <font>
      <sz val="12"/>
      <name val="Times New Roman"/>
      <family val="1"/>
    </font>
    <font>
      <b/>
      <sz val="10"/>
      <name val="Times New Roman"/>
      <family val="1"/>
      <charset val="186"/>
    </font>
    <font>
      <u/>
      <sz val="11"/>
      <color theme="10"/>
      <name val="Calibri"/>
      <family val="2"/>
      <charset val="186"/>
      <scheme val="minor"/>
    </font>
    <font>
      <b/>
      <u/>
      <sz val="11"/>
      <name val="Calibri"/>
      <family val="2"/>
      <charset val="186"/>
      <scheme val="minor"/>
    </font>
    <font>
      <sz val="11"/>
      <name val="Times New Roman"/>
      <family val="1"/>
    </font>
    <font>
      <sz val="10"/>
      <color theme="9" tint="-0.249977111117893"/>
      <name val="Times New Roman"/>
      <family val="1"/>
      <charset val="186"/>
    </font>
    <font>
      <sz val="10"/>
      <color theme="9" tint="-0.249977111117893"/>
      <name val="Times New Roman"/>
      <family val="1"/>
    </font>
    <font>
      <sz val="12"/>
      <color rgb="FFFF0000"/>
      <name val="Times New Roman"/>
      <family val="1"/>
    </font>
    <font>
      <sz val="9"/>
      <name val="Calibri"/>
      <family val="2"/>
      <charset val="186"/>
      <scheme val="minor"/>
    </font>
    <font>
      <b/>
      <sz val="11"/>
      <name val="Times New Roman"/>
      <family val="1"/>
      <charset val="186"/>
    </font>
    <font>
      <sz val="9"/>
      <color theme="9"/>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xf numFmtId="0" fontId="3" fillId="0" borderId="0"/>
    <xf numFmtId="0" fontId="19" fillId="0" borderId="0" applyNumberFormat="0" applyFill="0" applyBorder="0" applyAlignment="0" applyProtection="0"/>
  </cellStyleXfs>
  <cellXfs count="117">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1" fillId="0" borderId="0" xfId="0" applyFont="1"/>
    <xf numFmtId="0" fontId="6" fillId="0" borderId="0" xfId="0" applyFont="1"/>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4" fillId="2" borderId="1" xfId="0" applyFont="1" applyFill="1" applyBorder="1" applyAlignment="1">
      <alignment vertical="center" wrapText="1"/>
    </xf>
    <xf numFmtId="0" fontId="8" fillId="2" borderId="1" xfId="0" applyFont="1" applyFill="1" applyBorder="1" applyAlignment="1">
      <alignment vertical="center" wrapText="1"/>
    </xf>
    <xf numFmtId="0" fontId="4" fillId="0" borderId="1" xfId="0" applyFont="1" applyBorder="1" applyAlignment="1">
      <alignment vertical="center" wrapText="1"/>
    </xf>
    <xf numFmtId="0" fontId="0" fillId="0" borderId="0" xfId="0" applyAlignment="1">
      <alignment wrapText="1"/>
    </xf>
    <xf numFmtId="0" fontId="9" fillId="0" borderId="0" xfId="0" applyFont="1" applyAlignment="1">
      <alignment horizontal="left" vertical="top" wrapText="1"/>
    </xf>
    <xf numFmtId="0" fontId="2" fillId="0" borderId="0" xfId="0" applyFont="1"/>
    <xf numFmtId="0" fontId="8" fillId="3" borderId="1" xfId="0" applyFont="1" applyFill="1" applyBorder="1" applyAlignment="1">
      <alignment horizontal="right" vertical="center" wrapText="1"/>
    </xf>
    <xf numFmtId="0" fontId="11" fillId="0" borderId="0" xfId="0" applyFont="1" applyAlignment="1">
      <alignment wrapText="1"/>
    </xf>
    <xf numFmtId="0" fontId="10" fillId="0" borderId="1" xfId="0" applyFont="1" applyBorder="1" applyAlignment="1">
      <alignment wrapText="1"/>
    </xf>
    <xf numFmtId="4" fontId="8" fillId="0" borderId="1" xfId="0" applyNumberFormat="1" applyFont="1" applyBorder="1" applyAlignment="1">
      <alignment vertical="center" wrapText="1"/>
    </xf>
    <xf numFmtId="0" fontId="8" fillId="0" borderId="1" xfId="0" applyFont="1" applyBorder="1" applyAlignment="1">
      <alignment vertical="top" wrapText="1"/>
    </xf>
    <xf numFmtId="0" fontId="10" fillId="0" borderId="4" xfId="0" applyFont="1" applyBorder="1" applyAlignment="1">
      <alignment wrapText="1"/>
    </xf>
    <xf numFmtId="0" fontId="10" fillId="0" borderId="1" xfId="0" applyFont="1" applyBorder="1" applyAlignment="1">
      <alignment horizontal="justify" vertical="center"/>
    </xf>
    <xf numFmtId="4" fontId="6" fillId="0" borderId="0" xfId="0" applyNumberFormat="1" applyFont="1"/>
    <xf numFmtId="0" fontId="11" fillId="0" borderId="0" xfId="0" applyFont="1"/>
    <xf numFmtId="0" fontId="8" fillId="3" borderId="1" xfId="0" applyFont="1" applyFill="1" applyBorder="1" applyAlignment="1">
      <alignment horizontal="right" vertical="top" wrapText="1"/>
    </xf>
    <xf numFmtId="0" fontId="10" fillId="0" borderId="6" xfId="0" applyFont="1" applyBorder="1" applyAlignment="1">
      <alignment wrapText="1"/>
    </xf>
    <xf numFmtId="0" fontId="10" fillId="0" borderId="1" xfId="0" applyFont="1" applyBorder="1"/>
    <xf numFmtId="0" fontId="8" fillId="0" borderId="1" xfId="0" applyFont="1" applyBorder="1" applyAlignment="1">
      <alignment horizontal="right" vertical="center" wrapText="1"/>
    </xf>
    <xf numFmtId="0" fontId="8" fillId="0" borderId="1" xfId="0" applyFont="1" applyBorder="1" applyAlignment="1">
      <alignment vertical="center" wrapText="1"/>
    </xf>
    <xf numFmtId="0" fontId="4" fillId="0" borderId="1" xfId="0" applyFont="1" applyBorder="1" applyAlignment="1">
      <alignment horizontal="center" vertical="center" wrapText="1"/>
    </xf>
    <xf numFmtId="0" fontId="14" fillId="0" borderId="1" xfId="0" applyFont="1" applyBorder="1" applyAlignment="1">
      <alignment wrapText="1"/>
    </xf>
    <xf numFmtId="0" fontId="10" fillId="0" borderId="1" xfId="0" applyFont="1" applyBorder="1" applyAlignment="1">
      <alignment vertical="top" wrapText="1"/>
    </xf>
    <xf numFmtId="0" fontId="16" fillId="0" borderId="0" xfId="0" applyFont="1"/>
    <xf numFmtId="0" fontId="17" fillId="0" borderId="0" xfId="0" applyFont="1"/>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7" fillId="2" borderId="1" xfId="0" applyFont="1" applyFill="1" applyBorder="1" applyAlignment="1">
      <alignment vertical="top" wrapText="1"/>
    </xf>
    <xf numFmtId="0" fontId="7" fillId="0" borderId="1" xfId="0" applyFont="1" applyBorder="1" applyAlignment="1">
      <alignment vertical="top" wrapText="1"/>
    </xf>
    <xf numFmtId="0" fontId="16"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vertical="top" wrapText="1"/>
    </xf>
    <xf numFmtId="0" fontId="22" fillId="0" borderId="1" xfId="0" applyFont="1" applyBorder="1" applyAlignment="1">
      <alignment wrapText="1"/>
    </xf>
    <xf numFmtId="0" fontId="14" fillId="0" borderId="4" xfId="0" applyFont="1" applyBorder="1" applyAlignment="1">
      <alignment wrapText="1"/>
    </xf>
    <xf numFmtId="0" fontId="23" fillId="0" borderId="0" xfId="0" applyFont="1" applyAlignment="1">
      <alignment wrapText="1"/>
    </xf>
    <xf numFmtId="0" fontId="13" fillId="0" borderId="1" xfId="0" applyFont="1" applyBorder="1" applyAlignment="1">
      <alignment horizontal="left" vertical="center" wrapText="1"/>
    </xf>
    <xf numFmtId="0" fontId="24" fillId="0" borderId="0" xfId="0" applyFont="1" applyAlignment="1">
      <alignment vertical="center"/>
    </xf>
    <xf numFmtId="0" fontId="12" fillId="0" borderId="0" xfId="0" applyFont="1"/>
    <xf numFmtId="0" fontId="12" fillId="0" borderId="0" xfId="0" applyFont="1" applyAlignment="1">
      <alignment wrapText="1"/>
    </xf>
    <xf numFmtId="0" fontId="14" fillId="0" borderId="0" xfId="0" applyFont="1" applyAlignment="1">
      <alignment wrapText="1"/>
    </xf>
    <xf numFmtId="0" fontId="6" fillId="0" borderId="4" xfId="0" applyFont="1" applyBorder="1" applyAlignment="1">
      <alignment wrapText="1"/>
    </xf>
    <xf numFmtId="0" fontId="10" fillId="0" borderId="1" xfId="0" applyFont="1" applyBorder="1" applyAlignment="1">
      <alignment vertical="center" wrapText="1"/>
    </xf>
    <xf numFmtId="0" fontId="7" fillId="0" borderId="0" xfId="0" applyFont="1"/>
    <xf numFmtId="0" fontId="5" fillId="2" borderId="1" xfId="0" applyFont="1" applyFill="1" applyBorder="1" applyAlignment="1">
      <alignment vertical="top" wrapText="1"/>
    </xf>
    <xf numFmtId="0" fontId="5" fillId="3" borderId="1" xfId="0" applyFont="1" applyFill="1" applyBorder="1" applyAlignment="1">
      <alignment horizontal="right" vertical="top" wrapText="1"/>
    </xf>
    <xf numFmtId="0" fontId="8" fillId="0" borderId="9" xfId="0" applyFont="1" applyBorder="1" applyAlignment="1">
      <alignment horizontal="right" vertical="center" wrapText="1"/>
    </xf>
    <xf numFmtId="0" fontId="6" fillId="0" borderId="0" xfId="0" applyFont="1" applyAlignment="1">
      <alignment wrapText="1"/>
    </xf>
    <xf numFmtId="0" fontId="25" fillId="0" borderId="0" xfId="0" applyFont="1" applyAlignment="1">
      <alignment wrapText="1"/>
    </xf>
    <xf numFmtId="4" fontId="6" fillId="0" borderId="0" xfId="0" applyNumberFormat="1" applyFont="1" applyAlignment="1">
      <alignment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7" fillId="0" borderId="1" xfId="0" applyFont="1" applyBorder="1" applyAlignment="1">
      <alignment horizontal="center" vertical="top" wrapText="1"/>
    </xf>
    <xf numFmtId="0" fontId="26" fillId="0" borderId="1" xfId="2" quotePrefix="1" applyFont="1" applyBorder="1" applyAlignment="1">
      <alignment horizontal="center" vertical="center"/>
    </xf>
    <xf numFmtId="0" fontId="26" fillId="0" borderId="1" xfId="2" quotePrefix="1" applyFont="1" applyBorder="1" applyAlignment="1">
      <alignment horizontal="center" vertical="center" wrapText="1"/>
    </xf>
    <xf numFmtId="0" fontId="27" fillId="3" borderId="1" xfId="0" applyFont="1" applyFill="1" applyBorder="1" applyAlignment="1">
      <alignment horizontal="right" vertical="center" wrapText="1"/>
    </xf>
    <xf numFmtId="0" fontId="10" fillId="0" borderId="4" xfId="0" applyFont="1" applyBorder="1"/>
    <xf numFmtId="0" fontId="10" fillId="0" borderId="2" xfId="0" applyFont="1" applyBorder="1"/>
    <xf numFmtId="0" fontId="10" fillId="0" borderId="1" xfId="0" applyFont="1" applyBorder="1" applyAlignment="1">
      <alignment horizontal="left" vertical="center" wrapText="1"/>
    </xf>
    <xf numFmtId="0" fontId="10" fillId="0" borderId="6" xfId="0" applyFont="1" applyBorder="1" applyAlignment="1">
      <alignment horizontal="left" vertical="center"/>
    </xf>
    <xf numFmtId="0" fontId="10" fillId="0" borderId="1" xfId="0" applyFont="1" applyBorder="1" applyAlignment="1">
      <alignment vertical="center"/>
    </xf>
    <xf numFmtId="0" fontId="14" fillId="0" borderId="1" xfId="0" applyFont="1" applyBorder="1" applyAlignment="1">
      <alignment horizontal="justify" vertical="center" wrapText="1"/>
    </xf>
    <xf numFmtId="0" fontId="10" fillId="0" borderId="7" xfId="0" applyFont="1" applyBorder="1" applyAlignment="1">
      <alignment wrapText="1"/>
    </xf>
    <xf numFmtId="0" fontId="5" fillId="0" borderId="8" xfId="0" applyFont="1" applyBorder="1" applyAlignment="1">
      <alignment wrapText="1"/>
    </xf>
    <xf numFmtId="0" fontId="6" fillId="0" borderId="8" xfId="0" applyFont="1" applyBorder="1" applyAlignment="1">
      <alignment wrapText="1"/>
    </xf>
    <xf numFmtId="0" fontId="26" fillId="0" borderId="7" xfId="2" quotePrefix="1" applyFont="1" applyBorder="1" applyAlignment="1">
      <alignment vertical="center" wrapText="1"/>
    </xf>
    <xf numFmtId="0" fontId="26" fillId="0" borderId="1" xfId="2" quotePrefix="1" applyFont="1" applyBorder="1" applyAlignment="1">
      <alignment vertical="center" wrapText="1"/>
    </xf>
    <xf numFmtId="0" fontId="26" fillId="0" borderId="1" xfId="2" quotePrefix="1" applyFont="1" applyBorder="1" applyAlignment="1">
      <alignment vertical="top" wrapText="1"/>
    </xf>
    <xf numFmtId="0" fontId="26" fillId="0" borderId="7" xfId="2" quotePrefix="1" applyFont="1" applyBorder="1" applyAlignment="1">
      <alignment vertical="top" wrapText="1"/>
    </xf>
    <xf numFmtId="0" fontId="10" fillId="0" borderId="2" xfId="0" applyFont="1" applyBorder="1"/>
    <xf numFmtId="0" fontId="6" fillId="0" borderId="4" xfId="0" applyFont="1" applyBorder="1"/>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1" applyFont="1" applyBorder="1" applyAlignment="1">
      <alignment horizontal="center" vertical="center" wrapText="1"/>
    </xf>
    <xf numFmtId="0" fontId="6" fillId="0" borderId="3" xfId="0" applyFont="1" applyBorder="1" applyAlignment="1">
      <alignment horizontal="center" vertical="center" wrapText="1"/>
    </xf>
    <xf numFmtId="0" fontId="4" fillId="0" borderId="1" xfId="1" applyFont="1" applyBorder="1" applyAlignment="1">
      <alignment horizontal="center" vertical="center" wrapText="1"/>
    </xf>
    <xf numFmtId="0" fontId="4" fillId="0" borderId="5" xfId="1" applyFont="1" applyBorder="1" applyAlignment="1">
      <alignment horizontal="center" vertical="center" wrapText="1"/>
    </xf>
    <xf numFmtId="0" fontId="20" fillId="0" borderId="5" xfId="2" quotePrefix="1" applyFont="1" applyBorder="1" applyAlignment="1">
      <alignment horizontal="center" vertical="top" wrapText="1"/>
    </xf>
    <xf numFmtId="0" fontId="20" fillId="0" borderId="7" xfId="2" quotePrefix="1" applyFont="1" applyBorder="1" applyAlignment="1">
      <alignment horizontal="center" vertical="top" wrapText="1"/>
    </xf>
    <xf numFmtId="0" fontId="16" fillId="0" borderId="5" xfId="0" applyFont="1" applyBorder="1" applyAlignment="1">
      <alignment horizontal="center"/>
    </xf>
    <xf numFmtId="0" fontId="16" fillId="0" borderId="7" xfId="0" applyFont="1" applyBorder="1" applyAlignment="1">
      <alignment horizontal="center"/>
    </xf>
    <xf numFmtId="0" fontId="26" fillId="0" borderId="5" xfId="2" quotePrefix="1" applyFont="1" applyBorder="1" applyAlignment="1">
      <alignment horizontal="center" vertical="center" wrapText="1"/>
    </xf>
    <xf numFmtId="0" fontId="26" fillId="0" borderId="7" xfId="2" quotePrefix="1" applyFont="1" applyBorder="1" applyAlignment="1">
      <alignment horizontal="center" vertical="center" wrapText="1"/>
    </xf>
    <xf numFmtId="0" fontId="7" fillId="0" borderId="5" xfId="0" applyFont="1" applyBorder="1" applyAlignment="1">
      <alignment horizontal="center" vertical="top" wrapText="1"/>
    </xf>
    <xf numFmtId="0" fontId="7" fillId="0" borderId="7" xfId="0" applyFont="1" applyBorder="1" applyAlignment="1">
      <alignment horizontal="center" vertical="top" wrapText="1"/>
    </xf>
    <xf numFmtId="0" fontId="13" fillId="0" borderId="5" xfId="0" applyFont="1" applyBorder="1" applyAlignment="1">
      <alignment horizontal="center" vertical="top" wrapText="1"/>
    </xf>
    <xf numFmtId="0" fontId="13" fillId="0" borderId="7" xfId="0" applyFont="1" applyBorder="1" applyAlignment="1">
      <alignment horizontal="center"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21" fillId="0" borderId="8" xfId="0" applyFont="1" applyBorder="1" applyAlignment="1">
      <alignment horizontal="left"/>
    </xf>
    <xf numFmtId="0" fontId="7" fillId="0" borderId="0" xfId="0" applyFont="1" applyAlignment="1">
      <alignment horizontal="left"/>
    </xf>
    <xf numFmtId="0" fontId="7" fillId="0" borderId="0" xfId="0" applyFont="1" applyAlignment="1">
      <alignment horizontal="left"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26" fillId="0" borderId="5" xfId="2" quotePrefix="1" applyFont="1" applyBorder="1" applyAlignment="1">
      <alignment horizontal="center" vertical="center"/>
    </xf>
    <xf numFmtId="0" fontId="26" fillId="0" borderId="7" xfId="2" quotePrefix="1" applyFont="1" applyBorder="1" applyAlignment="1">
      <alignment horizontal="center" vertical="center"/>
    </xf>
  </cellXfs>
  <cellStyles count="3">
    <cellStyle name="Hipersaitas" xfId="2" builtinId="8"/>
    <cellStyle name="Įprastas" xfId="0" builtinId="0"/>
    <cellStyle name="Įprastas 2" xfId="1" xr:uid="{00000000-0005-0000-0000-000001000000}"/>
  </cellStyles>
  <dxfs count="0"/>
  <tableStyles count="0" defaultTableStyle="TableStyleMedium2" defaultPivotStyle="PivotStyleLight16"/>
  <colors>
    <mruColors>
      <color rgb="FFF45E4A"/>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67"/>
  <sheetViews>
    <sheetView tabSelected="1" topLeftCell="A73" workbookViewId="0">
      <selection activeCell="C10" sqref="C10"/>
    </sheetView>
  </sheetViews>
  <sheetFormatPr defaultColWidth="9.140625" defaultRowHeight="15" x14ac:dyDescent="0.25"/>
  <cols>
    <col min="1" max="1" width="4.42578125" customWidth="1"/>
    <col min="2" max="2" width="48.85546875" customWidth="1"/>
    <col min="3" max="3" width="56.85546875" customWidth="1"/>
    <col min="4" max="4" width="48.7109375" customWidth="1"/>
    <col min="5" max="5" width="15.28515625" customWidth="1"/>
    <col min="6" max="6" width="10.5703125" customWidth="1"/>
    <col min="7" max="7" width="11.28515625" customWidth="1"/>
    <col min="8" max="8" width="10.5703125" customWidth="1"/>
    <col min="10" max="10" width="10.42578125" customWidth="1"/>
    <col min="11" max="11" width="10" customWidth="1"/>
    <col min="12" max="12" width="9.85546875" customWidth="1"/>
    <col min="13" max="13" width="10.5703125" customWidth="1"/>
    <col min="17" max="17" width="10.42578125" customWidth="1"/>
    <col min="18" max="18" width="10" customWidth="1"/>
    <col min="19" max="19" width="9.85546875" customWidth="1"/>
    <col min="20" max="20" width="10.5703125" customWidth="1"/>
    <col min="23" max="23" width="18.5703125" customWidth="1"/>
  </cols>
  <sheetData>
    <row r="1" spans="2:21" ht="15.75" customHeight="1" x14ac:dyDescent="0.25">
      <c r="C1" s="4" t="s">
        <v>20</v>
      </c>
      <c r="N1" s="1"/>
      <c r="U1" s="1"/>
    </row>
    <row r="2" spans="2:21" ht="15.75" x14ac:dyDescent="0.25">
      <c r="C2" s="4" t="s">
        <v>21</v>
      </c>
      <c r="N2" s="2"/>
      <c r="U2" s="2"/>
    </row>
    <row r="3" spans="2:21" ht="15.75" x14ac:dyDescent="0.25">
      <c r="C3" s="4" t="s">
        <v>22</v>
      </c>
      <c r="N3" s="2"/>
      <c r="U3" s="2"/>
    </row>
    <row r="4" spans="2:21" ht="15.75" x14ac:dyDescent="0.25">
      <c r="C4" s="4"/>
      <c r="N4" s="2"/>
      <c r="U4" s="2"/>
    </row>
    <row r="5" spans="2:21" ht="15.75" x14ac:dyDescent="0.25">
      <c r="B5" s="51" t="s">
        <v>428</v>
      </c>
      <c r="C5" s="5"/>
      <c r="D5" s="4"/>
      <c r="N5" s="2"/>
      <c r="U5" s="2"/>
    </row>
    <row r="6" spans="2:21" ht="15.75" x14ac:dyDescent="0.25">
      <c r="B6" s="51" t="s">
        <v>19</v>
      </c>
      <c r="C6" s="5"/>
      <c r="E6" s="3"/>
      <c r="F6" s="3"/>
      <c r="G6" s="3"/>
      <c r="H6" s="3"/>
    </row>
    <row r="7" spans="2:21" x14ac:dyDescent="0.25">
      <c r="B7" s="26" t="s">
        <v>3</v>
      </c>
      <c r="C7" s="64" t="s">
        <v>4</v>
      </c>
      <c r="D7" s="14"/>
    </row>
    <row r="8" spans="2:21" x14ac:dyDescent="0.25">
      <c r="B8" s="77" t="s">
        <v>0</v>
      </c>
      <c r="C8" s="78"/>
    </row>
    <row r="9" spans="2:21" ht="39" x14ac:dyDescent="0.25">
      <c r="B9" s="25" t="s">
        <v>124</v>
      </c>
      <c r="C9" s="25" t="s">
        <v>360</v>
      </c>
    </row>
    <row r="10" spans="2:21" s="12" customFormat="1" ht="79.150000000000006" customHeight="1" x14ac:dyDescent="0.25">
      <c r="B10" s="17" t="s">
        <v>125</v>
      </c>
      <c r="C10" s="17" t="s">
        <v>358</v>
      </c>
    </row>
    <row r="11" spans="2:21" ht="26.25" x14ac:dyDescent="0.25">
      <c r="B11" s="17" t="s">
        <v>126</v>
      </c>
      <c r="C11" s="21" t="s">
        <v>331</v>
      </c>
    </row>
    <row r="12" spans="2:21" x14ac:dyDescent="0.25">
      <c r="B12" s="17" t="s">
        <v>127</v>
      </c>
      <c r="C12" s="17" t="s">
        <v>353</v>
      </c>
    </row>
    <row r="13" spans="2:21" ht="51.75" x14ac:dyDescent="0.25">
      <c r="B13" s="17" t="s">
        <v>128</v>
      </c>
      <c r="C13" s="17" t="s">
        <v>394</v>
      </c>
      <c r="D13" s="45"/>
    </row>
    <row r="14" spans="2:21" ht="26.25" x14ac:dyDescent="0.25">
      <c r="B14" s="17" t="s">
        <v>129</v>
      </c>
      <c r="C14" s="17" t="s">
        <v>352</v>
      </c>
    </row>
    <row r="15" spans="2:21" ht="54" customHeight="1" x14ac:dyDescent="0.25">
      <c r="B15" s="17" t="s">
        <v>130</v>
      </c>
      <c r="C15" s="30" t="s">
        <v>427</v>
      </c>
      <c r="D15" s="46"/>
    </row>
    <row r="16" spans="2:21" ht="115.5" x14ac:dyDescent="0.25">
      <c r="B16" s="17" t="s">
        <v>131</v>
      </c>
      <c r="C16" s="30" t="s">
        <v>397</v>
      </c>
    </row>
    <row r="17" spans="2:4" ht="26.25" x14ac:dyDescent="0.25">
      <c r="B17" s="17" t="s">
        <v>132</v>
      </c>
      <c r="C17" s="17" t="s">
        <v>351</v>
      </c>
    </row>
    <row r="18" spans="2:4" ht="51.75" x14ac:dyDescent="0.25">
      <c r="B18" s="17" t="s">
        <v>133</v>
      </c>
      <c r="C18" s="17" t="s">
        <v>398</v>
      </c>
    </row>
    <row r="19" spans="2:4" ht="42" customHeight="1" x14ac:dyDescent="0.25">
      <c r="B19" s="17" t="s">
        <v>134</v>
      </c>
      <c r="C19" s="17" t="s">
        <v>357</v>
      </c>
    </row>
    <row r="20" spans="2:4" ht="39" x14ac:dyDescent="0.25">
      <c r="B20" s="17" t="s">
        <v>135</v>
      </c>
      <c r="C20" s="20" t="s">
        <v>399</v>
      </c>
    </row>
    <row r="21" spans="2:4" ht="89.25" x14ac:dyDescent="0.25">
      <c r="B21" s="66" t="s">
        <v>136</v>
      </c>
      <c r="C21" s="21" t="s">
        <v>400</v>
      </c>
    </row>
    <row r="22" spans="2:4" ht="31.15" customHeight="1" x14ac:dyDescent="0.25">
      <c r="B22" s="17" t="s">
        <v>137</v>
      </c>
      <c r="C22" s="17" t="s">
        <v>401</v>
      </c>
    </row>
    <row r="23" spans="2:4" ht="139.5" customHeight="1" x14ac:dyDescent="0.25">
      <c r="B23" s="66" t="s">
        <v>138</v>
      </c>
      <c r="C23" s="17" t="s">
        <v>418</v>
      </c>
      <c r="D23" s="41"/>
    </row>
    <row r="24" spans="2:4" ht="39.75" customHeight="1" x14ac:dyDescent="0.25">
      <c r="B24" s="67" t="s">
        <v>139</v>
      </c>
      <c r="C24" s="25" t="s">
        <v>347</v>
      </c>
    </row>
    <row r="25" spans="2:4" x14ac:dyDescent="0.25">
      <c r="B25" s="77" t="s">
        <v>1</v>
      </c>
      <c r="C25" s="78"/>
    </row>
    <row r="26" spans="2:4" ht="63.75" x14ac:dyDescent="0.25">
      <c r="B26" s="68" t="s">
        <v>140</v>
      </c>
      <c r="C26" s="69" t="s">
        <v>402</v>
      </c>
    </row>
    <row r="27" spans="2:4" x14ac:dyDescent="0.25">
      <c r="B27" s="26" t="s">
        <v>141</v>
      </c>
      <c r="C27" s="17" t="s">
        <v>348</v>
      </c>
    </row>
    <row r="28" spans="2:4" x14ac:dyDescent="0.25">
      <c r="B28" s="26" t="s">
        <v>332</v>
      </c>
      <c r="C28" s="17" t="s">
        <v>349</v>
      </c>
    </row>
    <row r="29" spans="2:4" ht="26.25" x14ac:dyDescent="0.25">
      <c r="B29" s="17" t="s">
        <v>142</v>
      </c>
      <c r="C29" s="17" t="s">
        <v>350</v>
      </c>
    </row>
    <row r="30" spans="2:4" ht="102.75" x14ac:dyDescent="0.25">
      <c r="B30" s="50" t="s">
        <v>143</v>
      </c>
      <c r="C30" s="17" t="s">
        <v>403</v>
      </c>
    </row>
    <row r="31" spans="2:4" s="12" customFormat="1" ht="41.25" customHeight="1" x14ac:dyDescent="0.25">
      <c r="B31" s="17" t="s">
        <v>144</v>
      </c>
      <c r="C31" s="31" t="s">
        <v>396</v>
      </c>
      <c r="D31" s="47"/>
    </row>
    <row r="32" spans="2:4" s="12" customFormat="1" ht="66.75" customHeight="1" x14ac:dyDescent="0.25">
      <c r="B32" s="50" t="s">
        <v>145</v>
      </c>
      <c r="C32" s="20" t="s">
        <v>404</v>
      </c>
    </row>
    <row r="33" spans="2:5" s="12" customFormat="1" ht="82.5" customHeight="1" x14ac:dyDescent="0.25">
      <c r="B33" s="50" t="s">
        <v>146</v>
      </c>
      <c r="C33" s="20" t="s">
        <v>405</v>
      </c>
    </row>
    <row r="34" spans="2:5" s="12" customFormat="1" ht="85.5" customHeight="1" x14ac:dyDescent="0.25">
      <c r="B34" s="17" t="s">
        <v>149</v>
      </c>
      <c r="C34" s="17" t="s">
        <v>406</v>
      </c>
    </row>
    <row r="35" spans="2:5" s="12" customFormat="1" ht="58.5" customHeight="1" x14ac:dyDescent="0.25">
      <c r="B35" s="17" t="s">
        <v>148</v>
      </c>
      <c r="C35" s="30" t="s">
        <v>407</v>
      </c>
    </row>
    <row r="36" spans="2:5" s="12" customFormat="1" ht="115.5" x14ac:dyDescent="0.25">
      <c r="B36" s="17" t="s">
        <v>147</v>
      </c>
      <c r="C36" s="42" t="s">
        <v>408</v>
      </c>
      <c r="D36" s="47"/>
    </row>
    <row r="37" spans="2:5" s="12" customFormat="1" ht="39" x14ac:dyDescent="0.25">
      <c r="B37" s="17" t="s">
        <v>150</v>
      </c>
      <c r="C37" s="17" t="s">
        <v>356</v>
      </c>
    </row>
    <row r="38" spans="2:5" s="12" customFormat="1" ht="41.25" customHeight="1" x14ac:dyDescent="0.25">
      <c r="B38" s="17" t="s">
        <v>151</v>
      </c>
      <c r="C38" s="17" t="s">
        <v>361</v>
      </c>
    </row>
    <row r="39" spans="2:5" s="12" customFormat="1" ht="39" x14ac:dyDescent="0.25">
      <c r="B39" s="17" t="s">
        <v>152</v>
      </c>
      <c r="C39" s="17" t="s">
        <v>355</v>
      </c>
    </row>
    <row r="40" spans="2:5" s="12" customFormat="1" ht="68.25" customHeight="1" x14ac:dyDescent="0.25">
      <c r="B40" s="17" t="s">
        <v>153</v>
      </c>
      <c r="C40" s="17" t="s">
        <v>359</v>
      </c>
    </row>
    <row r="41" spans="2:5" s="12" customFormat="1" ht="26.25" x14ac:dyDescent="0.25">
      <c r="B41" s="17" t="s">
        <v>154</v>
      </c>
      <c r="C41" s="17" t="s">
        <v>354</v>
      </c>
    </row>
    <row r="42" spans="2:5" s="12" customFormat="1" ht="81" customHeight="1" x14ac:dyDescent="0.25">
      <c r="B42" s="17" t="s">
        <v>155</v>
      </c>
      <c r="C42" s="20" t="s">
        <v>409</v>
      </c>
      <c r="D42" s="47"/>
      <c r="E42" s="12" t="s">
        <v>302</v>
      </c>
    </row>
    <row r="43" spans="2:5" s="12" customFormat="1" ht="51.75" x14ac:dyDescent="0.25">
      <c r="B43" s="17" t="s">
        <v>156</v>
      </c>
      <c r="C43" s="42" t="s">
        <v>410</v>
      </c>
      <c r="D43" s="47"/>
    </row>
    <row r="44" spans="2:5" s="12" customFormat="1" ht="39" x14ac:dyDescent="0.25">
      <c r="B44" s="17" t="s">
        <v>157</v>
      </c>
      <c r="C44" s="42" t="s">
        <v>411</v>
      </c>
    </row>
    <row r="45" spans="2:5" s="12" customFormat="1" ht="89.25" customHeight="1" x14ac:dyDescent="0.25">
      <c r="B45" s="70" t="s">
        <v>158</v>
      </c>
      <c r="C45" s="48" t="s">
        <v>412</v>
      </c>
      <c r="D45" s="43"/>
    </row>
    <row r="46" spans="2:5" x14ac:dyDescent="0.25">
      <c r="B46" s="65" t="s">
        <v>5</v>
      </c>
      <c r="C46" s="49"/>
    </row>
    <row r="47" spans="2:5" s="12" customFormat="1" ht="42.75" customHeight="1" x14ac:dyDescent="0.25">
      <c r="B47" s="17" t="s">
        <v>159</v>
      </c>
      <c r="C47" s="26" t="s">
        <v>333</v>
      </c>
    </row>
    <row r="48" spans="2:5" s="12" customFormat="1" ht="39" x14ac:dyDescent="0.25">
      <c r="B48" s="17" t="s">
        <v>160</v>
      </c>
      <c r="C48" s="17" t="s">
        <v>348</v>
      </c>
    </row>
    <row r="49" spans="2:5" s="12" customFormat="1" ht="26.25" x14ac:dyDescent="0.25">
      <c r="B49" s="17" t="s">
        <v>161</v>
      </c>
      <c r="C49" s="17" t="s">
        <v>349</v>
      </c>
    </row>
    <row r="50" spans="2:5" s="12" customFormat="1" x14ac:dyDescent="0.25">
      <c r="B50" s="17" t="s">
        <v>162</v>
      </c>
      <c r="C50" s="17" t="s">
        <v>350</v>
      </c>
    </row>
    <row r="51" spans="2:5" s="12" customFormat="1" ht="77.25" x14ac:dyDescent="0.25">
      <c r="B51" s="17" t="s">
        <v>163</v>
      </c>
      <c r="C51" s="17" t="s">
        <v>413</v>
      </c>
    </row>
    <row r="52" spans="2:5" s="12" customFormat="1" ht="26.25" x14ac:dyDescent="0.25">
      <c r="B52" s="17" t="s">
        <v>164</v>
      </c>
      <c r="C52" s="17" t="s">
        <v>352</v>
      </c>
    </row>
    <row r="53" spans="2:5" s="12" customFormat="1" ht="66" customHeight="1" x14ac:dyDescent="0.25">
      <c r="B53" s="17" t="s">
        <v>165</v>
      </c>
      <c r="C53" s="17" t="s">
        <v>387</v>
      </c>
    </row>
    <row r="54" spans="2:5" s="12" customFormat="1" ht="54" customHeight="1" x14ac:dyDescent="0.25">
      <c r="B54" s="70" t="s">
        <v>166</v>
      </c>
      <c r="C54" s="30" t="s">
        <v>414</v>
      </c>
      <c r="D54" s="47"/>
    </row>
    <row r="55" spans="2:5" x14ac:dyDescent="0.25">
      <c r="B55" s="65" t="s">
        <v>2</v>
      </c>
      <c r="C55" s="49"/>
    </row>
    <row r="56" spans="2:5" s="12" customFormat="1" ht="171" customHeight="1" x14ac:dyDescent="0.25">
      <c r="B56" s="17" t="s">
        <v>167</v>
      </c>
      <c r="C56" s="50" t="s">
        <v>415</v>
      </c>
    </row>
    <row r="57" spans="2:5" s="12" customFormat="1" ht="26.25" x14ac:dyDescent="0.25">
      <c r="B57" s="17" t="s">
        <v>168</v>
      </c>
      <c r="C57" s="17" t="s">
        <v>335</v>
      </c>
    </row>
    <row r="58" spans="2:5" s="12" customFormat="1" ht="24.75" customHeight="1" x14ac:dyDescent="0.25">
      <c r="B58" s="17" t="s">
        <v>169</v>
      </c>
      <c r="C58" s="17" t="s">
        <v>334</v>
      </c>
    </row>
    <row r="59" spans="2:5" s="12" customFormat="1" ht="17.25" customHeight="1" x14ac:dyDescent="0.25">
      <c r="B59" s="17" t="s">
        <v>170</v>
      </c>
      <c r="C59" s="20" t="s">
        <v>336</v>
      </c>
    </row>
    <row r="60" spans="2:5" s="12" customFormat="1" ht="24.75" customHeight="1" x14ac:dyDescent="0.25">
      <c r="B60" s="17" t="s">
        <v>171</v>
      </c>
      <c r="C60" s="20" t="s">
        <v>337</v>
      </c>
    </row>
    <row r="61" spans="2:5" s="12" customFormat="1" ht="60" customHeight="1" x14ac:dyDescent="0.25">
      <c r="B61" s="17" t="s">
        <v>172</v>
      </c>
      <c r="C61" s="20" t="s">
        <v>395</v>
      </c>
      <c r="D61" s="47"/>
    </row>
    <row r="62" spans="2:5" s="12" customFormat="1" ht="52.5" customHeight="1" x14ac:dyDescent="0.25">
      <c r="B62" s="17" t="s">
        <v>173</v>
      </c>
      <c r="C62" s="20" t="s">
        <v>338</v>
      </c>
      <c r="E62" s="12" t="s">
        <v>302</v>
      </c>
    </row>
    <row r="63" spans="2:5" s="12" customFormat="1" ht="79.5" customHeight="1" x14ac:dyDescent="0.25">
      <c r="B63" s="17" t="s">
        <v>174</v>
      </c>
      <c r="C63" s="42" t="s">
        <v>416</v>
      </c>
    </row>
    <row r="64" spans="2:5" s="12" customFormat="1" ht="40.5" customHeight="1" x14ac:dyDescent="0.25">
      <c r="B64" s="17" t="s">
        <v>175</v>
      </c>
      <c r="C64" s="42" t="s">
        <v>417</v>
      </c>
    </row>
    <row r="65" spans="2:4" s="12" customFormat="1" ht="58.15" customHeight="1" x14ac:dyDescent="0.25">
      <c r="B65" s="70" t="s">
        <v>176</v>
      </c>
      <c r="C65" s="42" t="s">
        <v>393</v>
      </c>
    </row>
    <row r="66" spans="2:4" ht="30" customHeight="1" x14ac:dyDescent="0.25">
      <c r="B66" s="71" t="s">
        <v>17</v>
      </c>
      <c r="C66" s="72"/>
      <c r="D66" s="12"/>
    </row>
    <row r="67" spans="2:4" x14ac:dyDescent="0.25">
      <c r="C67" s="12"/>
    </row>
  </sheetData>
  <mergeCells count="2">
    <mergeCell ref="B8:C8"/>
    <mergeCell ref="B25:C25"/>
  </mergeCells>
  <pageMargins left="0.25" right="0.25"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143"/>
  <sheetViews>
    <sheetView zoomScale="90" zoomScaleNormal="90" workbookViewId="0">
      <selection activeCell="B5" sqref="B5"/>
    </sheetView>
  </sheetViews>
  <sheetFormatPr defaultColWidth="9.140625" defaultRowHeight="15" x14ac:dyDescent="0.25"/>
  <cols>
    <col min="1" max="1" width="4.42578125" customWidth="1"/>
    <col min="2" max="2" width="12.28515625" customWidth="1"/>
    <col min="3" max="3" width="34.5703125" customWidth="1"/>
    <col min="4" max="4" width="11.28515625" customWidth="1"/>
    <col min="5" max="5" width="34.85546875" customWidth="1"/>
    <col min="6" max="7" width="11.7109375" customWidth="1"/>
    <col min="8" max="8" width="13.7109375" customWidth="1"/>
    <col min="9" max="9" width="14.140625" customWidth="1"/>
    <col min="10" max="10" width="14.5703125" customWidth="1"/>
    <col min="11" max="11" width="15.28515625" customWidth="1"/>
    <col min="12" max="13" width="13.42578125" customWidth="1"/>
    <col min="14" max="14" width="12.28515625" customWidth="1"/>
    <col min="15" max="15" width="10.5703125" customWidth="1"/>
  </cols>
  <sheetData>
    <row r="1" spans="2:15" ht="15.75" x14ac:dyDescent="0.25">
      <c r="B1" s="5"/>
      <c r="C1" s="5"/>
      <c r="D1" s="5"/>
      <c r="E1" s="6"/>
      <c r="F1" s="6"/>
      <c r="G1" s="6"/>
      <c r="H1" s="6"/>
      <c r="I1" s="6"/>
      <c r="J1" s="6"/>
      <c r="L1" s="4" t="s">
        <v>6</v>
      </c>
    </row>
    <row r="2" spans="2:15" ht="15.75" x14ac:dyDescent="0.25">
      <c r="B2" s="5"/>
      <c r="C2" s="5"/>
      <c r="D2" s="5"/>
      <c r="E2" s="7"/>
      <c r="F2" s="7"/>
      <c r="G2" s="7"/>
      <c r="H2" s="7"/>
      <c r="I2" s="7"/>
      <c r="J2" s="7"/>
      <c r="K2" s="5"/>
      <c r="L2" s="3" t="s">
        <v>7</v>
      </c>
      <c r="M2" s="5"/>
      <c r="N2" s="5"/>
    </row>
    <row r="3" spans="2:15" ht="15.75" x14ac:dyDescent="0.25">
      <c r="B3" s="5"/>
      <c r="C3" s="5"/>
      <c r="D3" s="5"/>
      <c r="E3" s="7"/>
      <c r="F3" s="7"/>
      <c r="G3" s="7"/>
      <c r="H3" s="7"/>
      <c r="I3" s="7"/>
      <c r="J3" s="7"/>
      <c r="K3" s="5"/>
      <c r="L3" s="3" t="s">
        <v>8</v>
      </c>
      <c r="M3" s="5"/>
      <c r="N3" s="5"/>
    </row>
    <row r="4" spans="2:15" ht="15.75" x14ac:dyDescent="0.25">
      <c r="B4" s="5"/>
      <c r="C4" s="5"/>
      <c r="D4" s="5"/>
      <c r="E4" s="7"/>
      <c r="F4" s="7"/>
      <c r="G4" s="7"/>
      <c r="H4" s="7"/>
      <c r="I4" s="7"/>
      <c r="J4" s="7"/>
      <c r="K4" s="5"/>
      <c r="L4" s="3"/>
      <c r="M4" s="5"/>
      <c r="N4" s="5"/>
    </row>
    <row r="5" spans="2:15" ht="15.75" x14ac:dyDescent="0.25">
      <c r="B5" s="51" t="s">
        <v>428</v>
      </c>
      <c r="C5" s="51"/>
      <c r="D5" s="5"/>
      <c r="E5" s="7"/>
      <c r="F5" s="7"/>
      <c r="G5" s="7"/>
      <c r="H5" s="7"/>
      <c r="I5" s="7"/>
      <c r="J5" s="7"/>
      <c r="K5" s="5"/>
      <c r="L5" s="5"/>
      <c r="M5" s="5"/>
      <c r="N5" s="5"/>
    </row>
    <row r="6" spans="2:15" ht="15.75" customHeight="1" x14ac:dyDescent="0.25">
      <c r="B6" s="8" t="s">
        <v>9</v>
      </c>
      <c r="C6" s="8"/>
      <c r="D6" s="5"/>
      <c r="E6" s="5"/>
      <c r="F6" s="5"/>
      <c r="G6" s="5"/>
      <c r="H6" s="5"/>
      <c r="I6" s="5"/>
      <c r="J6" s="5"/>
      <c r="K6" s="5"/>
      <c r="L6" s="5"/>
      <c r="M6" s="5"/>
      <c r="N6" s="5"/>
    </row>
    <row r="7" spans="2:15" ht="24" customHeight="1" x14ac:dyDescent="0.25">
      <c r="B7" s="81" t="s">
        <v>18</v>
      </c>
      <c r="C7" s="81" t="s">
        <v>28</v>
      </c>
      <c r="D7" s="79" t="s">
        <v>15</v>
      </c>
      <c r="E7" s="80"/>
      <c r="F7" s="80"/>
      <c r="G7" s="80"/>
      <c r="H7" s="86" t="s">
        <v>31</v>
      </c>
      <c r="I7" s="87"/>
      <c r="J7" s="87"/>
      <c r="K7" s="86" t="s">
        <v>26</v>
      </c>
      <c r="L7" s="87"/>
      <c r="M7" s="87"/>
      <c r="N7" s="79" t="s">
        <v>10</v>
      </c>
    </row>
    <row r="8" spans="2:15" ht="15" customHeight="1" x14ac:dyDescent="0.25">
      <c r="B8" s="83"/>
      <c r="C8" s="84"/>
      <c r="D8" s="81" t="s">
        <v>27</v>
      </c>
      <c r="E8" s="81" t="s">
        <v>29</v>
      </c>
      <c r="F8" s="84" t="s">
        <v>30</v>
      </c>
      <c r="G8" s="84" t="s">
        <v>16</v>
      </c>
      <c r="H8" s="88" t="s">
        <v>23</v>
      </c>
      <c r="I8" s="81" t="s">
        <v>32</v>
      </c>
      <c r="J8" s="89" t="s">
        <v>33</v>
      </c>
      <c r="K8" s="88" t="s">
        <v>23</v>
      </c>
      <c r="L8" s="81" t="s">
        <v>24</v>
      </c>
      <c r="M8" s="89" t="s">
        <v>25</v>
      </c>
      <c r="N8" s="80"/>
    </row>
    <row r="9" spans="2:15" ht="93" customHeight="1" x14ac:dyDescent="0.25">
      <c r="B9" s="82"/>
      <c r="C9" s="85"/>
      <c r="D9" s="82"/>
      <c r="E9" s="82"/>
      <c r="F9" s="82"/>
      <c r="G9" s="82"/>
      <c r="H9" s="89"/>
      <c r="I9" s="85"/>
      <c r="J9" s="83"/>
      <c r="K9" s="89"/>
      <c r="L9" s="85"/>
      <c r="M9" s="83"/>
      <c r="N9" s="80"/>
    </row>
    <row r="10" spans="2:15" ht="24" x14ac:dyDescent="0.25">
      <c r="B10" s="11" t="s">
        <v>11</v>
      </c>
      <c r="C10" s="11" t="s">
        <v>74</v>
      </c>
      <c r="D10" s="10"/>
      <c r="E10" s="10"/>
      <c r="F10" s="10"/>
      <c r="G10" s="10"/>
      <c r="H10" s="10"/>
      <c r="I10" s="10"/>
      <c r="J10" s="10"/>
      <c r="K10" s="10"/>
      <c r="L10" s="10"/>
      <c r="M10" s="10"/>
      <c r="N10" s="15"/>
    </row>
    <row r="11" spans="2:15" ht="24" x14ac:dyDescent="0.25">
      <c r="B11" s="11" t="s">
        <v>12</v>
      </c>
      <c r="C11" s="11" t="s">
        <v>75</v>
      </c>
      <c r="D11" s="10"/>
      <c r="E11" s="10"/>
      <c r="F11" s="10"/>
      <c r="G11" s="10"/>
      <c r="H11" s="10"/>
      <c r="I11" s="10"/>
      <c r="J11" s="10"/>
      <c r="K11" s="10"/>
      <c r="L11" s="10"/>
      <c r="M11" s="10"/>
      <c r="N11" s="15"/>
    </row>
    <row r="12" spans="2:15" ht="37.5" customHeight="1" x14ac:dyDescent="0.25">
      <c r="B12" s="9"/>
      <c r="C12" s="9"/>
      <c r="D12" s="11" t="s">
        <v>187</v>
      </c>
      <c r="E12" s="28" t="s">
        <v>177</v>
      </c>
      <c r="F12" s="28">
        <v>55.5</v>
      </c>
      <c r="G12" s="28">
        <v>42.6</v>
      </c>
      <c r="H12" s="10"/>
      <c r="I12" s="10"/>
      <c r="J12" s="10"/>
      <c r="K12" s="10"/>
      <c r="L12" s="10"/>
      <c r="M12" s="10"/>
      <c r="N12" s="15"/>
    </row>
    <row r="13" spans="2:15" ht="36" x14ac:dyDescent="0.25">
      <c r="B13" s="11" t="s">
        <v>13</v>
      </c>
      <c r="C13" s="11" t="s">
        <v>76</v>
      </c>
      <c r="D13" s="10"/>
      <c r="E13" s="10"/>
      <c r="F13" s="10"/>
      <c r="G13" s="10"/>
      <c r="H13" s="10"/>
      <c r="I13" s="10"/>
      <c r="J13" s="10"/>
      <c r="K13" s="10"/>
      <c r="L13" s="10"/>
      <c r="M13" s="10"/>
      <c r="N13" s="15"/>
    </row>
    <row r="14" spans="2:15" ht="48.75" customHeight="1" x14ac:dyDescent="0.25">
      <c r="B14" s="9"/>
      <c r="C14" s="9"/>
      <c r="D14" s="11" t="s">
        <v>194</v>
      </c>
      <c r="E14" s="28" t="s">
        <v>184</v>
      </c>
      <c r="F14" s="28">
        <v>19</v>
      </c>
      <c r="G14" s="27">
        <v>20.9</v>
      </c>
      <c r="H14" s="10"/>
      <c r="I14" s="10"/>
      <c r="J14" s="10"/>
      <c r="K14" s="10"/>
      <c r="L14" s="10"/>
      <c r="M14" s="10"/>
      <c r="N14" s="15"/>
      <c r="O14" s="16"/>
    </row>
    <row r="15" spans="2:15" ht="35.25" customHeight="1" x14ac:dyDescent="0.25">
      <c r="B15" s="11" t="s">
        <v>14</v>
      </c>
      <c r="C15" s="11" t="s">
        <v>77</v>
      </c>
      <c r="D15" s="10"/>
      <c r="E15" s="10"/>
      <c r="F15" s="10"/>
      <c r="G15" s="10"/>
      <c r="H15" s="18">
        <f>SUM(I15:J15)</f>
        <v>1260081</v>
      </c>
      <c r="I15" s="18">
        <f>1070336+94440</f>
        <v>1164776</v>
      </c>
      <c r="J15" s="18">
        <v>95305</v>
      </c>
      <c r="K15" s="18">
        <f>SUM(L15:M15)</f>
        <v>1255615.0999999999</v>
      </c>
      <c r="L15" s="18">
        <v>1160647.3799999999</v>
      </c>
      <c r="M15" s="18">
        <v>94967.72</v>
      </c>
      <c r="N15" s="15"/>
      <c r="O15" s="23"/>
    </row>
    <row r="16" spans="2:15" ht="37.5" customHeight="1" x14ac:dyDescent="0.25">
      <c r="B16" s="10"/>
      <c r="C16" s="10"/>
      <c r="D16" s="11" t="s">
        <v>118</v>
      </c>
      <c r="E16" s="19" t="s">
        <v>119</v>
      </c>
      <c r="F16" s="19">
        <v>2997</v>
      </c>
      <c r="G16" s="19">
        <v>3401</v>
      </c>
      <c r="H16" s="52"/>
      <c r="I16" s="52"/>
      <c r="J16" s="52"/>
      <c r="K16" s="52"/>
      <c r="L16" s="52"/>
      <c r="M16" s="52"/>
      <c r="N16" s="53"/>
    </row>
    <row r="17" spans="2:16" ht="25.5" customHeight="1" x14ac:dyDescent="0.25">
      <c r="B17" s="10"/>
      <c r="C17" s="10"/>
      <c r="D17" s="11" t="s">
        <v>120</v>
      </c>
      <c r="E17" s="19" t="s">
        <v>121</v>
      </c>
      <c r="F17" s="19">
        <v>6</v>
      </c>
      <c r="G17" s="19">
        <v>6</v>
      </c>
      <c r="H17" s="52"/>
      <c r="I17" s="52"/>
      <c r="J17" s="52"/>
      <c r="K17" s="52"/>
      <c r="L17" s="52"/>
      <c r="M17" s="52"/>
      <c r="N17" s="53"/>
    </row>
    <row r="18" spans="2:16" ht="37.5" customHeight="1" x14ac:dyDescent="0.25">
      <c r="B18" s="10"/>
      <c r="C18" s="10"/>
      <c r="D18" s="11" t="s">
        <v>122</v>
      </c>
      <c r="E18" s="28" t="s">
        <v>123</v>
      </c>
      <c r="F18" s="19">
        <v>70</v>
      </c>
      <c r="G18" s="19">
        <v>70</v>
      </c>
      <c r="H18" s="52"/>
      <c r="I18" s="52"/>
      <c r="J18" s="52"/>
      <c r="K18" s="52"/>
      <c r="L18" s="52"/>
      <c r="M18" s="52"/>
      <c r="N18" s="53"/>
    </row>
    <row r="19" spans="2:16" ht="24.75" customHeight="1" x14ac:dyDescent="0.25">
      <c r="B19" s="11" t="s">
        <v>57</v>
      </c>
      <c r="C19" s="11" t="s">
        <v>78</v>
      </c>
      <c r="D19" s="10"/>
      <c r="E19" s="10"/>
      <c r="F19" s="10"/>
      <c r="G19" s="10"/>
      <c r="H19" s="10"/>
      <c r="I19" s="10"/>
      <c r="J19" s="10"/>
      <c r="K19" s="10"/>
      <c r="L19" s="10"/>
      <c r="M19" s="10"/>
      <c r="N19" s="15"/>
    </row>
    <row r="20" spans="2:16" ht="48" x14ac:dyDescent="0.25">
      <c r="B20" s="9"/>
      <c r="C20" s="9"/>
      <c r="D20" s="11" t="s">
        <v>195</v>
      </c>
      <c r="E20" s="28" t="s">
        <v>185</v>
      </c>
      <c r="F20" s="28">
        <v>13</v>
      </c>
      <c r="G20" s="27">
        <v>13.22</v>
      </c>
      <c r="H20" s="10"/>
      <c r="I20" s="10"/>
      <c r="J20" s="10"/>
      <c r="K20" s="10"/>
      <c r="L20" s="10"/>
      <c r="M20" s="10"/>
      <c r="N20" s="24"/>
      <c r="O20" s="16"/>
      <c r="P20" s="16"/>
    </row>
    <row r="21" spans="2:16" ht="24" x14ac:dyDescent="0.25">
      <c r="B21" s="11" t="s">
        <v>58</v>
      </c>
      <c r="C21" s="11" t="s">
        <v>79</v>
      </c>
      <c r="D21" s="10"/>
      <c r="E21" s="10"/>
      <c r="F21" s="10"/>
      <c r="G21" s="10"/>
      <c r="H21" s="18">
        <f>SUM(I21:J21)</f>
        <v>675712</v>
      </c>
      <c r="I21" s="18">
        <v>620349</v>
      </c>
      <c r="J21" s="18">
        <v>55363</v>
      </c>
      <c r="K21" s="18">
        <f>SUM(L21:M21)</f>
        <v>666510.4</v>
      </c>
      <c r="L21" s="18">
        <v>611944.78</v>
      </c>
      <c r="M21" s="18">
        <v>54565.62</v>
      </c>
      <c r="N21" s="53"/>
    </row>
    <row r="22" spans="2:16" ht="42.6" customHeight="1" x14ac:dyDescent="0.25">
      <c r="B22" s="10"/>
      <c r="C22" s="10"/>
      <c r="D22" s="11" t="s">
        <v>118</v>
      </c>
      <c r="E22" s="19" t="s">
        <v>119</v>
      </c>
      <c r="F22" s="19">
        <v>718</v>
      </c>
      <c r="G22" s="19">
        <v>726</v>
      </c>
      <c r="H22" s="52"/>
      <c r="I22" s="52"/>
      <c r="J22" s="52"/>
      <c r="K22" s="52"/>
      <c r="L22" s="52"/>
      <c r="M22" s="52"/>
      <c r="N22" s="53"/>
    </row>
    <row r="23" spans="2:16" ht="61.15" customHeight="1" x14ac:dyDescent="0.25">
      <c r="B23" s="10"/>
      <c r="C23" s="10"/>
      <c r="D23" s="11" t="s">
        <v>253</v>
      </c>
      <c r="E23" s="19" t="s">
        <v>235</v>
      </c>
      <c r="F23" s="19">
        <v>4</v>
      </c>
      <c r="G23" s="19">
        <v>4</v>
      </c>
      <c r="H23" s="52"/>
      <c r="I23" s="52"/>
      <c r="J23" s="52"/>
      <c r="K23" s="52"/>
      <c r="L23" s="52"/>
      <c r="M23" s="52"/>
      <c r="N23" s="53"/>
    </row>
    <row r="24" spans="2:16" ht="48" x14ac:dyDescent="0.25">
      <c r="B24" s="10"/>
      <c r="C24" s="10"/>
      <c r="D24" s="11" t="s">
        <v>122</v>
      </c>
      <c r="E24" s="19" t="s">
        <v>236</v>
      </c>
      <c r="F24" s="19">
        <v>66</v>
      </c>
      <c r="G24" s="19">
        <v>66</v>
      </c>
      <c r="H24" s="52"/>
      <c r="I24" s="52"/>
      <c r="J24" s="52"/>
      <c r="K24" s="52"/>
      <c r="L24" s="52"/>
      <c r="M24" s="52"/>
      <c r="N24" s="53"/>
    </row>
    <row r="25" spans="2:16" ht="58.9" customHeight="1" x14ac:dyDescent="0.25">
      <c r="B25" s="10"/>
      <c r="C25" s="10"/>
      <c r="D25" s="11" t="s">
        <v>254</v>
      </c>
      <c r="E25" s="19" t="s">
        <v>237</v>
      </c>
      <c r="F25" s="19">
        <v>9</v>
      </c>
      <c r="G25" s="19">
        <v>9</v>
      </c>
      <c r="H25" s="52"/>
      <c r="I25" s="52"/>
      <c r="J25" s="52"/>
      <c r="K25" s="52"/>
      <c r="L25" s="52"/>
      <c r="M25" s="52"/>
      <c r="N25" s="53"/>
    </row>
    <row r="26" spans="2:16" ht="59.45" customHeight="1" x14ac:dyDescent="0.25">
      <c r="B26" s="10"/>
      <c r="C26" s="10"/>
      <c r="D26" s="11" t="s">
        <v>255</v>
      </c>
      <c r="E26" s="19" t="s">
        <v>238</v>
      </c>
      <c r="F26" s="19">
        <v>101</v>
      </c>
      <c r="G26" s="19">
        <v>101</v>
      </c>
      <c r="H26" s="52"/>
      <c r="I26" s="52"/>
      <c r="J26" s="52"/>
      <c r="K26" s="52"/>
      <c r="L26" s="52"/>
      <c r="M26" s="52"/>
      <c r="N26" s="15"/>
    </row>
    <row r="27" spans="2:16" ht="24" x14ac:dyDescent="0.25">
      <c r="B27" s="11" t="s">
        <v>59</v>
      </c>
      <c r="C27" s="11" t="s">
        <v>80</v>
      </c>
      <c r="D27" s="10"/>
      <c r="E27" s="10"/>
      <c r="F27" s="10"/>
      <c r="G27" s="10"/>
      <c r="H27" s="10"/>
      <c r="I27" s="10"/>
      <c r="J27" s="10"/>
      <c r="K27" s="10"/>
      <c r="L27" s="10"/>
      <c r="M27" s="10"/>
      <c r="N27" s="15"/>
    </row>
    <row r="28" spans="2:16" ht="36" x14ac:dyDescent="0.25">
      <c r="B28" s="9"/>
      <c r="C28" s="9"/>
      <c r="D28" s="11" t="s">
        <v>196</v>
      </c>
      <c r="E28" s="28" t="s">
        <v>186</v>
      </c>
      <c r="F28" s="28">
        <v>49.8</v>
      </c>
      <c r="G28" s="27">
        <v>28.5</v>
      </c>
      <c r="H28" s="10"/>
      <c r="I28" s="10"/>
      <c r="J28" s="10"/>
      <c r="K28" s="10"/>
      <c r="L28" s="10"/>
      <c r="M28" s="10"/>
      <c r="N28" s="15"/>
    </row>
    <row r="29" spans="2:16" ht="49.5" customHeight="1" x14ac:dyDescent="0.25">
      <c r="B29" s="11" t="s">
        <v>60</v>
      </c>
      <c r="C29" s="11" t="s">
        <v>81</v>
      </c>
      <c r="D29" s="10"/>
      <c r="E29" s="10"/>
      <c r="F29" s="10"/>
      <c r="G29" s="10"/>
      <c r="H29" s="18">
        <f>SUM(I29:J29)</f>
        <v>1664956</v>
      </c>
      <c r="I29" s="18">
        <v>1336339</v>
      </c>
      <c r="J29" s="18">
        <v>328617</v>
      </c>
      <c r="K29" s="18">
        <f>SUM(L29:M29)</f>
        <v>1258542.29</v>
      </c>
      <c r="L29" s="18">
        <v>954349.72</v>
      </c>
      <c r="M29" s="18">
        <v>304192.57</v>
      </c>
      <c r="N29" s="15"/>
    </row>
    <row r="30" spans="2:16" ht="36" x14ac:dyDescent="0.25">
      <c r="B30" s="10"/>
      <c r="C30" s="10"/>
      <c r="D30" s="11" t="s">
        <v>239</v>
      </c>
      <c r="E30" s="19" t="s">
        <v>240</v>
      </c>
      <c r="F30" s="19">
        <v>9</v>
      </c>
      <c r="G30" s="19">
        <v>3</v>
      </c>
      <c r="H30" s="52"/>
      <c r="I30" s="52"/>
      <c r="J30" s="52"/>
      <c r="K30" s="52"/>
      <c r="L30" s="52"/>
      <c r="M30" s="52"/>
      <c r="N30" s="15"/>
      <c r="O30" s="23"/>
    </row>
    <row r="31" spans="2:16" ht="36" x14ac:dyDescent="0.25">
      <c r="B31" s="10"/>
      <c r="C31" s="10"/>
      <c r="D31" s="11" t="s">
        <v>118</v>
      </c>
      <c r="E31" s="19" t="s">
        <v>119</v>
      </c>
      <c r="F31" s="19">
        <v>2994</v>
      </c>
      <c r="G31" s="19">
        <v>971</v>
      </c>
      <c r="H31" s="52"/>
      <c r="I31" s="52"/>
      <c r="J31" s="52"/>
      <c r="K31" s="52"/>
      <c r="L31" s="52"/>
      <c r="M31" s="52"/>
      <c r="N31" s="15"/>
    </row>
    <row r="32" spans="2:16" x14ac:dyDescent="0.25">
      <c r="B32" s="11" t="s">
        <v>61</v>
      </c>
      <c r="C32" s="11" t="s">
        <v>82</v>
      </c>
      <c r="D32" s="10"/>
      <c r="E32" s="10"/>
      <c r="F32" s="10"/>
      <c r="G32" s="10"/>
      <c r="H32" s="10"/>
      <c r="I32" s="10"/>
      <c r="J32" s="10"/>
      <c r="K32" s="10"/>
      <c r="L32" s="10"/>
      <c r="M32" s="10"/>
      <c r="N32" s="15"/>
    </row>
    <row r="33" spans="2:14" ht="24" x14ac:dyDescent="0.25">
      <c r="B33" s="9"/>
      <c r="C33" s="9"/>
      <c r="D33" s="11" t="s">
        <v>188</v>
      </c>
      <c r="E33" s="28" t="s">
        <v>178</v>
      </c>
      <c r="F33" s="28">
        <v>75</v>
      </c>
      <c r="G33" s="27">
        <v>73.98</v>
      </c>
      <c r="H33" s="10"/>
      <c r="I33" s="10"/>
      <c r="J33" s="10"/>
      <c r="K33" s="10"/>
      <c r="L33" s="10"/>
      <c r="M33" s="10"/>
      <c r="N33" s="15"/>
    </row>
    <row r="34" spans="2:14" ht="72" x14ac:dyDescent="0.25">
      <c r="B34" s="11" t="s">
        <v>62</v>
      </c>
      <c r="C34" s="11" t="s">
        <v>83</v>
      </c>
      <c r="D34" s="10"/>
      <c r="E34" s="10"/>
      <c r="F34" s="10"/>
      <c r="G34" s="10"/>
      <c r="H34" s="10"/>
      <c r="I34" s="10"/>
      <c r="J34" s="10"/>
      <c r="K34" s="10"/>
      <c r="L34" s="10"/>
      <c r="M34" s="10"/>
      <c r="N34" s="15"/>
    </row>
    <row r="35" spans="2:14" ht="60" x14ac:dyDescent="0.25">
      <c r="B35" s="9"/>
      <c r="C35" s="9"/>
      <c r="D35" s="11" t="s">
        <v>197</v>
      </c>
      <c r="E35" s="28" t="s">
        <v>363</v>
      </c>
      <c r="F35" s="27">
        <v>0</v>
      </c>
      <c r="G35" s="27">
        <v>0</v>
      </c>
      <c r="H35" s="10"/>
      <c r="I35" s="10"/>
      <c r="J35" s="10"/>
      <c r="K35" s="10"/>
      <c r="L35" s="10"/>
      <c r="M35" s="10"/>
      <c r="N35" s="15"/>
    </row>
    <row r="36" spans="2:14" ht="36" x14ac:dyDescent="0.25">
      <c r="B36" s="11" t="s">
        <v>63</v>
      </c>
      <c r="C36" s="11" t="s">
        <v>84</v>
      </c>
      <c r="D36" s="10"/>
      <c r="E36" s="10"/>
      <c r="F36" s="10"/>
      <c r="G36" s="10"/>
      <c r="H36" s="18">
        <f>SUM(I36:J36)</f>
        <v>1396094.25</v>
      </c>
      <c r="I36" s="18">
        <f>1185029+104559</f>
        <v>1289588</v>
      </c>
      <c r="J36" s="18">
        <v>106506.25</v>
      </c>
      <c r="K36" s="18">
        <f>SUM(L36:M36)</f>
        <v>1396093.0799999998</v>
      </c>
      <c r="L36" s="18">
        <v>1289587.4099999999</v>
      </c>
      <c r="M36" s="18">
        <v>106505.67</v>
      </c>
      <c r="N36" s="15"/>
    </row>
    <row r="37" spans="2:14" ht="48" x14ac:dyDescent="0.25">
      <c r="B37" s="10"/>
      <c r="C37" s="10"/>
      <c r="D37" s="11" t="s">
        <v>252</v>
      </c>
      <c r="E37" s="19" t="s">
        <v>241</v>
      </c>
      <c r="F37" s="19">
        <v>23</v>
      </c>
      <c r="G37" s="19">
        <v>23</v>
      </c>
      <c r="H37" s="52"/>
      <c r="I37" s="52"/>
      <c r="J37" s="52"/>
      <c r="K37" s="52"/>
      <c r="L37" s="52"/>
      <c r="M37" s="52"/>
      <c r="N37" s="15"/>
    </row>
    <row r="38" spans="2:14" ht="36" x14ac:dyDescent="0.25">
      <c r="B38" s="10"/>
      <c r="C38" s="10"/>
      <c r="D38" s="11" t="s">
        <v>242</v>
      </c>
      <c r="E38" s="19" t="s">
        <v>243</v>
      </c>
      <c r="F38" s="19">
        <v>72295</v>
      </c>
      <c r="G38" s="19">
        <v>75511.899999999994</v>
      </c>
      <c r="H38" s="52"/>
      <c r="I38" s="52"/>
      <c r="J38" s="52"/>
      <c r="K38" s="52"/>
      <c r="L38" s="52"/>
      <c r="M38" s="52"/>
      <c r="N38" s="15"/>
    </row>
    <row r="39" spans="2:14" ht="24" x14ac:dyDescent="0.25">
      <c r="B39" s="11" t="s">
        <v>64</v>
      </c>
      <c r="C39" s="11" t="s">
        <v>85</v>
      </c>
      <c r="D39" s="10"/>
      <c r="E39" s="10"/>
      <c r="F39" s="10"/>
      <c r="G39" s="10"/>
      <c r="H39" s="10"/>
      <c r="I39" s="10"/>
      <c r="J39" s="10"/>
      <c r="K39" s="10"/>
      <c r="L39" s="10"/>
      <c r="M39" s="10"/>
      <c r="N39" s="15"/>
    </row>
    <row r="40" spans="2:14" ht="36" x14ac:dyDescent="0.25">
      <c r="B40" s="9"/>
      <c r="C40" s="9"/>
      <c r="D40" s="11" t="s">
        <v>199</v>
      </c>
      <c r="E40" s="28" t="s">
        <v>200</v>
      </c>
      <c r="F40" s="28">
        <v>7.4</v>
      </c>
      <c r="G40" s="27">
        <v>1.1000000000000001</v>
      </c>
      <c r="H40" s="10"/>
      <c r="I40" s="10"/>
      <c r="J40" s="10"/>
      <c r="K40" s="10"/>
      <c r="L40" s="10"/>
      <c r="M40" s="10"/>
      <c r="N40" s="15"/>
    </row>
    <row r="41" spans="2:14" ht="24" x14ac:dyDescent="0.25">
      <c r="B41" s="11" t="s">
        <v>65</v>
      </c>
      <c r="C41" s="11" t="s">
        <v>86</v>
      </c>
      <c r="D41" s="10"/>
      <c r="E41" s="10"/>
      <c r="F41" s="10"/>
      <c r="G41" s="10"/>
      <c r="H41" s="18">
        <f>SUM(I41:J41)</f>
        <v>547828.87</v>
      </c>
      <c r="I41" s="18">
        <v>506736.84</v>
      </c>
      <c r="J41" s="18">
        <v>41092.03</v>
      </c>
      <c r="K41" s="18">
        <f>SUM(L41:M41)</f>
        <v>506701.25</v>
      </c>
      <c r="L41" s="18">
        <v>468695.18</v>
      </c>
      <c r="M41" s="18">
        <v>38006.07</v>
      </c>
      <c r="N41" s="15"/>
    </row>
    <row r="42" spans="2:14" ht="48" x14ac:dyDescent="0.25">
      <c r="B42" s="10"/>
      <c r="C42" s="10"/>
      <c r="D42" s="11" t="s">
        <v>244</v>
      </c>
      <c r="E42" s="19" t="s">
        <v>245</v>
      </c>
      <c r="F42" s="40">
        <v>5931</v>
      </c>
      <c r="G42" s="19">
        <v>9337</v>
      </c>
      <c r="H42" s="52"/>
      <c r="I42" s="52"/>
      <c r="J42" s="52"/>
      <c r="K42" s="52"/>
      <c r="L42" s="52"/>
      <c r="M42" s="52"/>
      <c r="N42" s="15"/>
    </row>
    <row r="43" spans="2:14" ht="36" x14ac:dyDescent="0.25">
      <c r="B43" s="10"/>
      <c r="C43" s="10"/>
      <c r="D43" s="11" t="s">
        <v>246</v>
      </c>
      <c r="E43" s="19" t="s">
        <v>247</v>
      </c>
      <c r="F43" s="19">
        <v>2</v>
      </c>
      <c r="G43" s="19">
        <v>2</v>
      </c>
      <c r="H43" s="52"/>
      <c r="I43" s="52"/>
      <c r="J43" s="52"/>
      <c r="K43" s="52"/>
      <c r="L43" s="52"/>
      <c r="M43" s="52"/>
      <c r="N43" s="15"/>
    </row>
    <row r="44" spans="2:14" ht="60" x14ac:dyDescent="0.25">
      <c r="B44" s="10"/>
      <c r="C44" s="10"/>
      <c r="D44" s="11" t="s">
        <v>248</v>
      </c>
      <c r="E44" s="19" t="s">
        <v>249</v>
      </c>
      <c r="F44" s="19">
        <v>160</v>
      </c>
      <c r="G44" s="19">
        <v>123</v>
      </c>
      <c r="H44" s="52"/>
      <c r="I44" s="52"/>
      <c r="J44" s="52"/>
      <c r="K44" s="52"/>
      <c r="L44" s="52"/>
      <c r="M44" s="52"/>
      <c r="N44" s="15"/>
    </row>
    <row r="45" spans="2:14" x14ac:dyDescent="0.25">
      <c r="B45" s="11" t="s">
        <v>66</v>
      </c>
      <c r="C45" s="11" t="s">
        <v>87</v>
      </c>
      <c r="D45" s="10"/>
      <c r="E45" s="10"/>
      <c r="F45" s="10"/>
      <c r="G45" s="10"/>
      <c r="H45" s="10"/>
      <c r="I45" s="10"/>
      <c r="J45" s="10"/>
      <c r="K45" s="10"/>
      <c r="L45" s="10"/>
      <c r="M45" s="10"/>
      <c r="N45" s="15"/>
    </row>
    <row r="46" spans="2:14" ht="24" x14ac:dyDescent="0.25">
      <c r="B46" s="9"/>
      <c r="C46" s="9"/>
      <c r="D46" s="11" t="s">
        <v>189</v>
      </c>
      <c r="E46" s="28" t="s">
        <v>179</v>
      </c>
      <c r="F46" s="28">
        <v>45</v>
      </c>
      <c r="G46" s="27">
        <v>130</v>
      </c>
      <c r="H46" s="10"/>
      <c r="I46" s="10"/>
      <c r="J46" s="10"/>
      <c r="K46" s="10"/>
      <c r="L46" s="10"/>
      <c r="M46" s="10"/>
      <c r="N46" s="15"/>
    </row>
    <row r="47" spans="2:14" ht="48" x14ac:dyDescent="0.25">
      <c r="B47" s="11" t="s">
        <v>67</v>
      </c>
      <c r="C47" s="11" t="s">
        <v>88</v>
      </c>
      <c r="D47" s="10"/>
      <c r="E47" s="10"/>
      <c r="F47" s="10"/>
      <c r="G47" s="10"/>
      <c r="H47" s="10"/>
      <c r="I47" s="10"/>
      <c r="J47" s="10"/>
      <c r="K47" s="10"/>
      <c r="L47" s="10"/>
      <c r="M47" s="10"/>
      <c r="N47" s="15"/>
    </row>
    <row r="48" spans="2:14" ht="37.5" customHeight="1" x14ac:dyDescent="0.25">
      <c r="B48" s="9"/>
      <c r="C48" s="9"/>
      <c r="D48" s="11" t="s">
        <v>198</v>
      </c>
      <c r="E48" s="28" t="s">
        <v>201</v>
      </c>
      <c r="F48" s="28">
        <v>258</v>
      </c>
      <c r="G48" s="28">
        <v>141</v>
      </c>
      <c r="H48" s="10"/>
      <c r="I48" s="10"/>
      <c r="J48" s="10"/>
      <c r="K48" s="10"/>
      <c r="L48" s="10"/>
      <c r="M48" s="10"/>
      <c r="N48" s="15"/>
    </row>
    <row r="49" spans="2:14" ht="39" customHeight="1" x14ac:dyDescent="0.25">
      <c r="B49" s="9"/>
      <c r="C49" s="9"/>
      <c r="D49" s="11" t="s">
        <v>202</v>
      </c>
      <c r="E49" s="28" t="s">
        <v>203</v>
      </c>
      <c r="F49" s="28">
        <v>101</v>
      </c>
      <c r="G49" s="28">
        <v>30</v>
      </c>
      <c r="H49" s="10"/>
      <c r="I49" s="10"/>
      <c r="J49" s="10"/>
      <c r="K49" s="10"/>
      <c r="L49" s="10"/>
      <c r="M49" s="10"/>
      <c r="N49" s="15"/>
    </row>
    <row r="50" spans="2:14" ht="36" x14ac:dyDescent="0.25">
      <c r="B50" s="11" t="s">
        <v>68</v>
      </c>
      <c r="C50" s="11" t="s">
        <v>89</v>
      </c>
      <c r="D50" s="10"/>
      <c r="E50" s="10"/>
      <c r="F50" s="10"/>
      <c r="G50" s="10"/>
      <c r="H50" s="18">
        <f>SUM(I50:J50)</f>
        <v>984937</v>
      </c>
      <c r="I50" s="18">
        <v>875026</v>
      </c>
      <c r="J50" s="18">
        <v>109911</v>
      </c>
      <c r="K50" s="18">
        <f>SUM(L50:M50)</f>
        <v>642321.52999999991</v>
      </c>
      <c r="L50" s="18">
        <v>583802.19999999995</v>
      </c>
      <c r="M50" s="18">
        <v>58519.33</v>
      </c>
      <c r="N50" s="15"/>
    </row>
    <row r="51" spans="2:14" ht="36" x14ac:dyDescent="0.25">
      <c r="B51" s="10"/>
      <c r="C51" s="10"/>
      <c r="D51" s="11" t="s">
        <v>250</v>
      </c>
      <c r="E51" s="19" t="s">
        <v>251</v>
      </c>
      <c r="F51" s="19">
        <v>4</v>
      </c>
      <c r="G51" s="19">
        <v>3</v>
      </c>
      <c r="H51" s="52"/>
      <c r="I51" s="52"/>
      <c r="J51" s="52"/>
      <c r="K51" s="52"/>
      <c r="L51" s="52"/>
      <c r="M51" s="52"/>
      <c r="N51" s="15"/>
    </row>
    <row r="52" spans="2:14" ht="24" x14ac:dyDescent="0.25">
      <c r="B52" s="11" t="s">
        <v>69</v>
      </c>
      <c r="C52" s="11" t="s">
        <v>90</v>
      </c>
      <c r="D52" s="10"/>
      <c r="E52" s="10"/>
      <c r="F52" s="10"/>
      <c r="G52" s="10"/>
      <c r="H52" s="10"/>
      <c r="I52" s="10"/>
      <c r="J52" s="10"/>
      <c r="K52" s="10"/>
      <c r="L52" s="10"/>
      <c r="M52" s="10"/>
      <c r="N52" s="15"/>
    </row>
    <row r="53" spans="2:14" ht="60.75" customHeight="1" x14ac:dyDescent="0.25">
      <c r="B53" s="9"/>
      <c r="C53" s="9"/>
      <c r="D53" s="11" t="s">
        <v>204</v>
      </c>
      <c r="E53" s="58" t="s">
        <v>205</v>
      </c>
      <c r="F53" s="28">
        <v>7.1</v>
      </c>
      <c r="G53" s="27">
        <v>50.6</v>
      </c>
      <c r="H53" s="10"/>
      <c r="I53" s="10"/>
      <c r="J53" s="10"/>
      <c r="K53" s="10"/>
      <c r="L53" s="10"/>
      <c r="M53" s="10"/>
      <c r="N53" s="15"/>
    </row>
    <row r="54" spans="2:14" ht="24" x14ac:dyDescent="0.25">
      <c r="B54" s="11" t="s">
        <v>70</v>
      </c>
      <c r="C54" s="11" t="s">
        <v>91</v>
      </c>
      <c r="D54" s="10"/>
      <c r="E54" s="10"/>
      <c r="F54" s="10"/>
      <c r="G54" s="10"/>
      <c r="H54" s="18">
        <f>SUM(I54:J54)</f>
        <v>2962951</v>
      </c>
      <c r="I54" s="18">
        <v>2518497</v>
      </c>
      <c r="J54" s="18">
        <v>444454</v>
      </c>
      <c r="K54" s="18">
        <f>SUM(L54:M54)</f>
        <v>2962908.4099999997</v>
      </c>
      <c r="L54" s="18">
        <v>2518460.2999999998</v>
      </c>
      <c r="M54" s="18">
        <v>444448.11</v>
      </c>
      <c r="N54" s="15"/>
    </row>
    <row r="55" spans="2:14" ht="24" x14ac:dyDescent="0.25">
      <c r="B55" s="10"/>
      <c r="C55" s="10"/>
      <c r="D55" s="11" t="s">
        <v>256</v>
      </c>
      <c r="E55" s="19" t="s">
        <v>257</v>
      </c>
      <c r="F55" s="19">
        <v>152</v>
      </c>
      <c r="G55" s="19">
        <v>129</v>
      </c>
      <c r="H55" s="52"/>
      <c r="I55" s="52"/>
      <c r="J55" s="52"/>
      <c r="K55" s="52"/>
      <c r="L55" s="52"/>
      <c r="M55" s="52"/>
      <c r="N55" s="15"/>
    </row>
    <row r="56" spans="2:14" x14ac:dyDescent="0.25">
      <c r="B56" s="11" t="s">
        <v>71</v>
      </c>
      <c r="C56" s="11" t="s">
        <v>92</v>
      </c>
      <c r="D56" s="10"/>
      <c r="E56" s="10"/>
      <c r="F56" s="10"/>
      <c r="G56" s="10"/>
      <c r="H56" s="10"/>
      <c r="I56" s="10"/>
      <c r="J56" s="10"/>
      <c r="K56" s="10"/>
      <c r="L56" s="10"/>
      <c r="M56" s="10"/>
      <c r="N56" s="15"/>
    </row>
    <row r="57" spans="2:14" ht="24" x14ac:dyDescent="0.25">
      <c r="B57" s="9"/>
      <c r="C57" s="9"/>
      <c r="D57" s="11" t="s">
        <v>190</v>
      </c>
      <c r="E57" s="28" t="s">
        <v>180</v>
      </c>
      <c r="F57" s="28">
        <v>11820</v>
      </c>
      <c r="G57" s="27">
        <v>10212</v>
      </c>
      <c r="H57" s="10"/>
      <c r="I57" s="10"/>
      <c r="J57" s="10"/>
      <c r="K57" s="10"/>
      <c r="L57" s="10"/>
      <c r="M57" s="10"/>
      <c r="N57" s="15"/>
    </row>
    <row r="58" spans="2:14" ht="36" customHeight="1" x14ac:dyDescent="0.25">
      <c r="B58" s="11" t="s">
        <v>72</v>
      </c>
      <c r="C58" s="11" t="s">
        <v>93</v>
      </c>
      <c r="D58" s="10"/>
      <c r="E58" s="10"/>
      <c r="F58" s="10"/>
      <c r="G58" s="10"/>
      <c r="H58" s="10"/>
      <c r="I58" s="10"/>
      <c r="J58" s="10"/>
      <c r="K58" s="10"/>
      <c r="L58" s="10"/>
      <c r="M58" s="10"/>
      <c r="N58" s="15"/>
    </row>
    <row r="59" spans="2:14" ht="60" x14ac:dyDescent="0.25">
      <c r="B59" s="9"/>
      <c r="C59" s="9"/>
      <c r="D59" s="11" t="s">
        <v>206</v>
      </c>
      <c r="E59" s="28" t="s">
        <v>207</v>
      </c>
      <c r="F59" s="28">
        <v>0.17499999999999999</v>
      </c>
      <c r="G59" s="28">
        <v>0.17</v>
      </c>
      <c r="H59" s="10"/>
      <c r="I59" s="10"/>
      <c r="J59" s="10"/>
      <c r="K59" s="10"/>
      <c r="L59" s="10"/>
      <c r="M59" s="10"/>
      <c r="N59" s="15"/>
    </row>
    <row r="60" spans="2:14" ht="36" x14ac:dyDescent="0.25">
      <c r="B60" s="11" t="s">
        <v>73</v>
      </c>
      <c r="C60" s="11" t="s">
        <v>94</v>
      </c>
      <c r="D60" s="10"/>
      <c r="E60" s="10"/>
      <c r="F60" s="10"/>
      <c r="G60" s="10"/>
      <c r="H60" s="18">
        <f>SUM(I60:J60)</f>
        <v>1027034</v>
      </c>
      <c r="I60" s="18">
        <v>872980</v>
      </c>
      <c r="J60" s="18">
        <v>154054</v>
      </c>
      <c r="K60" s="18">
        <f>SUM(L60:M60)</f>
        <v>682540.9</v>
      </c>
      <c r="L60" s="18">
        <v>580159.75</v>
      </c>
      <c r="M60" s="18">
        <v>102381.15</v>
      </c>
      <c r="N60" s="15"/>
    </row>
    <row r="61" spans="2:14" ht="60" x14ac:dyDescent="0.25">
      <c r="B61" s="10"/>
      <c r="C61" s="10"/>
      <c r="D61" s="11" t="s">
        <v>258</v>
      </c>
      <c r="E61" s="19" t="s">
        <v>259</v>
      </c>
      <c r="F61" s="19">
        <v>7</v>
      </c>
      <c r="G61" s="19">
        <v>4</v>
      </c>
      <c r="H61" s="52"/>
      <c r="I61" s="52"/>
      <c r="J61" s="52"/>
      <c r="K61" s="52"/>
      <c r="L61" s="52"/>
      <c r="M61" s="52"/>
      <c r="N61" s="15"/>
    </row>
    <row r="62" spans="2:14" ht="72" x14ac:dyDescent="0.25">
      <c r="B62" s="10"/>
      <c r="C62" s="10"/>
      <c r="D62" s="11" t="s">
        <v>260</v>
      </c>
      <c r="E62" s="19" t="s">
        <v>261</v>
      </c>
      <c r="F62" s="19">
        <v>318</v>
      </c>
      <c r="G62" s="19">
        <v>195</v>
      </c>
      <c r="H62" s="52"/>
      <c r="I62" s="52"/>
      <c r="J62" s="52"/>
      <c r="K62" s="52"/>
      <c r="L62" s="52"/>
      <c r="M62" s="52"/>
      <c r="N62" s="15"/>
    </row>
    <row r="63" spans="2:14" ht="24" x14ac:dyDescent="0.25">
      <c r="B63" s="10"/>
      <c r="C63" s="10"/>
      <c r="D63" s="11" t="s">
        <v>262</v>
      </c>
      <c r="E63" s="19" t="s">
        <v>263</v>
      </c>
      <c r="F63" s="19">
        <v>3</v>
      </c>
      <c r="G63" s="19">
        <v>3</v>
      </c>
      <c r="H63" s="52"/>
      <c r="I63" s="52"/>
      <c r="J63" s="52"/>
      <c r="K63" s="52"/>
      <c r="L63" s="52"/>
      <c r="M63" s="52"/>
      <c r="N63" s="15"/>
    </row>
    <row r="64" spans="2:14" ht="24" x14ac:dyDescent="0.25">
      <c r="B64" s="11" t="s">
        <v>34</v>
      </c>
      <c r="C64" s="11" t="s">
        <v>95</v>
      </c>
      <c r="D64" s="10"/>
      <c r="E64" s="10"/>
      <c r="F64" s="10"/>
      <c r="G64" s="10"/>
      <c r="H64" s="10"/>
      <c r="I64" s="10"/>
      <c r="J64" s="10"/>
      <c r="K64" s="10"/>
      <c r="L64" s="10"/>
      <c r="M64" s="10"/>
      <c r="N64" s="15"/>
    </row>
    <row r="65" spans="2:15" ht="24" x14ac:dyDescent="0.25">
      <c r="B65" s="11" t="s">
        <v>35</v>
      </c>
      <c r="C65" s="11" t="s">
        <v>96</v>
      </c>
      <c r="D65" s="10"/>
      <c r="E65" s="10"/>
      <c r="F65" s="10"/>
      <c r="G65" s="10"/>
      <c r="H65" s="10"/>
      <c r="I65" s="10"/>
      <c r="J65" s="10"/>
      <c r="K65" s="10"/>
      <c r="L65" s="10"/>
      <c r="M65" s="10"/>
      <c r="N65" s="15"/>
    </row>
    <row r="66" spans="2:15" ht="42" customHeight="1" x14ac:dyDescent="0.25">
      <c r="B66" s="9"/>
      <c r="C66" s="9"/>
      <c r="D66" s="59" t="s">
        <v>191</v>
      </c>
      <c r="E66" s="58" t="s">
        <v>181</v>
      </c>
      <c r="F66" s="28">
        <v>39</v>
      </c>
      <c r="G66" s="27">
        <v>165</v>
      </c>
      <c r="H66" s="10"/>
      <c r="I66" s="10"/>
      <c r="J66" s="10"/>
      <c r="K66" s="10"/>
      <c r="L66" s="10"/>
      <c r="M66" s="10"/>
      <c r="N66" s="15"/>
    </row>
    <row r="67" spans="2:15" ht="64.5" customHeight="1" x14ac:dyDescent="0.25">
      <c r="B67" s="11" t="s">
        <v>36</v>
      </c>
      <c r="C67" s="11" t="s">
        <v>97</v>
      </c>
      <c r="D67" s="10"/>
      <c r="E67" s="10"/>
      <c r="F67" s="10"/>
      <c r="G67" s="10"/>
      <c r="H67" s="10"/>
      <c r="I67" s="10"/>
      <c r="J67" s="10"/>
      <c r="K67" s="10"/>
      <c r="L67" s="10"/>
      <c r="M67" s="10"/>
      <c r="N67" s="15"/>
    </row>
    <row r="68" spans="2:15" ht="24" x14ac:dyDescent="0.25">
      <c r="B68" s="9"/>
      <c r="C68" s="9"/>
      <c r="D68" s="11" t="s">
        <v>208</v>
      </c>
      <c r="E68" s="28" t="s">
        <v>233</v>
      </c>
      <c r="F68" s="27">
        <v>1500</v>
      </c>
      <c r="G68" s="27">
        <v>0</v>
      </c>
      <c r="H68" s="10"/>
      <c r="I68" s="10"/>
      <c r="J68" s="10"/>
      <c r="K68" s="10"/>
      <c r="L68" s="10"/>
      <c r="M68" s="10"/>
      <c r="N68" s="54"/>
    </row>
    <row r="69" spans="2:15" ht="24" x14ac:dyDescent="0.25">
      <c r="B69" s="9"/>
      <c r="C69" s="9"/>
      <c r="D69" s="11" t="s">
        <v>210</v>
      </c>
      <c r="E69" s="28" t="s">
        <v>234</v>
      </c>
      <c r="F69" s="27">
        <v>15</v>
      </c>
      <c r="G69" s="27">
        <v>0</v>
      </c>
      <c r="H69" s="10"/>
      <c r="I69" s="10"/>
      <c r="J69" s="10"/>
      <c r="K69" s="10"/>
      <c r="L69" s="10"/>
      <c r="M69" s="10"/>
      <c r="N69" s="15"/>
    </row>
    <row r="70" spans="2:15" ht="36" x14ac:dyDescent="0.25">
      <c r="B70" s="9"/>
      <c r="C70" s="9"/>
      <c r="D70" s="11" t="s">
        <v>213</v>
      </c>
      <c r="E70" s="28" t="s">
        <v>211</v>
      </c>
      <c r="F70" s="27">
        <v>10.199999999999999</v>
      </c>
      <c r="G70" s="27">
        <v>0</v>
      </c>
      <c r="H70" s="10"/>
      <c r="I70" s="10"/>
      <c r="J70" s="10"/>
      <c r="K70" s="10"/>
      <c r="L70" s="10"/>
      <c r="M70" s="10"/>
      <c r="N70" s="15"/>
    </row>
    <row r="71" spans="2:15" ht="48" x14ac:dyDescent="0.25">
      <c r="B71" s="9"/>
      <c r="C71" s="9"/>
      <c r="D71" s="11" t="s">
        <v>214</v>
      </c>
      <c r="E71" s="28" t="s">
        <v>362</v>
      </c>
      <c r="F71" s="27">
        <v>0</v>
      </c>
      <c r="G71" s="27">
        <v>0</v>
      </c>
      <c r="H71" s="10"/>
      <c r="I71" s="10"/>
      <c r="J71" s="10"/>
      <c r="K71" s="10"/>
      <c r="L71" s="10"/>
      <c r="M71" s="10"/>
      <c r="N71" s="15"/>
    </row>
    <row r="72" spans="2:15" ht="36" x14ac:dyDescent="0.25">
      <c r="B72" s="9"/>
      <c r="C72" s="9"/>
      <c r="D72" s="11" t="s">
        <v>215</v>
      </c>
      <c r="E72" s="28" t="s">
        <v>212</v>
      </c>
      <c r="F72" s="27">
        <v>70</v>
      </c>
      <c r="G72" s="27">
        <v>0</v>
      </c>
      <c r="H72" s="10"/>
      <c r="I72" s="10"/>
      <c r="J72" s="10"/>
      <c r="K72" s="10"/>
      <c r="L72" s="10"/>
      <c r="M72" s="10"/>
      <c r="N72" s="15"/>
    </row>
    <row r="73" spans="2:15" ht="48" x14ac:dyDescent="0.25">
      <c r="B73" s="9"/>
      <c r="C73" s="9"/>
      <c r="D73" s="11" t="s">
        <v>219</v>
      </c>
      <c r="E73" s="28" t="s">
        <v>341</v>
      </c>
      <c r="F73" s="27">
        <v>5500</v>
      </c>
      <c r="G73" s="27">
        <v>66274</v>
      </c>
      <c r="H73" s="10"/>
      <c r="I73" s="10"/>
      <c r="J73" s="10"/>
      <c r="K73" s="10"/>
      <c r="L73" s="10"/>
      <c r="M73" s="10"/>
      <c r="N73" s="15"/>
      <c r="O73" s="46"/>
    </row>
    <row r="74" spans="2:15" ht="36" x14ac:dyDescent="0.25">
      <c r="B74" s="9"/>
      <c r="C74" s="9"/>
      <c r="D74" s="11" t="s">
        <v>218</v>
      </c>
      <c r="E74" s="28" t="s">
        <v>346</v>
      </c>
      <c r="F74" s="27">
        <v>0.1522</v>
      </c>
      <c r="G74" s="27">
        <v>0</v>
      </c>
      <c r="H74" s="10"/>
      <c r="I74" s="10"/>
      <c r="J74" s="10"/>
      <c r="K74" s="10"/>
      <c r="L74" s="10"/>
      <c r="M74" s="10"/>
      <c r="N74" s="15"/>
    </row>
    <row r="75" spans="2:15" ht="37.5" customHeight="1" x14ac:dyDescent="0.25">
      <c r="B75" s="11" t="s">
        <v>37</v>
      </c>
      <c r="C75" s="11" t="s">
        <v>98</v>
      </c>
      <c r="D75" s="10"/>
      <c r="E75" s="10"/>
      <c r="F75" s="10"/>
      <c r="G75" s="10"/>
      <c r="H75" s="18">
        <f>SUM(I75:J75)</f>
        <v>14449556</v>
      </c>
      <c r="I75" s="18">
        <v>12431251</v>
      </c>
      <c r="J75" s="18">
        <v>2018305</v>
      </c>
      <c r="K75" s="18">
        <f>SUM(L75:M75)</f>
        <v>14621747.6</v>
      </c>
      <c r="L75" s="18">
        <v>12484794.82</v>
      </c>
      <c r="M75" s="18">
        <v>2136952.7799999998</v>
      </c>
      <c r="N75" s="15"/>
    </row>
    <row r="76" spans="2:15" ht="35.25" customHeight="1" x14ac:dyDescent="0.25">
      <c r="B76" s="10"/>
      <c r="C76" s="10"/>
      <c r="D76" s="11" t="s">
        <v>264</v>
      </c>
      <c r="E76" s="19" t="s">
        <v>265</v>
      </c>
      <c r="F76" s="19">
        <v>1591031.2</v>
      </c>
      <c r="G76" s="19">
        <v>1486189.34</v>
      </c>
      <c r="H76" s="52"/>
      <c r="I76" s="52"/>
      <c r="J76" s="52"/>
      <c r="K76" s="52"/>
      <c r="L76" s="52"/>
      <c r="M76" s="52"/>
      <c r="N76" s="53"/>
    </row>
    <row r="77" spans="2:15" ht="36" x14ac:dyDescent="0.25">
      <c r="B77" s="10"/>
      <c r="C77" s="10"/>
      <c r="D77" s="11" t="s">
        <v>266</v>
      </c>
      <c r="E77" s="19" t="s">
        <v>267</v>
      </c>
      <c r="F77" s="19">
        <v>501.69</v>
      </c>
      <c r="G77" s="19">
        <v>501.69</v>
      </c>
      <c r="H77" s="52"/>
      <c r="I77" s="52"/>
      <c r="J77" s="52"/>
      <c r="K77" s="52"/>
      <c r="L77" s="52"/>
      <c r="M77" s="52"/>
      <c r="N77" s="53"/>
    </row>
    <row r="78" spans="2:15" ht="24" x14ac:dyDescent="0.25">
      <c r="B78" s="11" t="s">
        <v>38</v>
      </c>
      <c r="C78" s="11" t="s">
        <v>99</v>
      </c>
      <c r="D78" s="10"/>
      <c r="E78" s="10"/>
      <c r="F78" s="10"/>
      <c r="G78" s="10"/>
      <c r="H78" s="18">
        <f>SUM(I78:J78)</f>
        <v>7172893.4000000004</v>
      </c>
      <c r="I78" s="18">
        <v>6071556.79</v>
      </c>
      <c r="J78" s="18">
        <v>1101336.6100000001</v>
      </c>
      <c r="K78" s="18">
        <f>SUM(L78:M78)</f>
        <v>5000857.1400000006</v>
      </c>
      <c r="L78" s="18">
        <v>4325728.57</v>
      </c>
      <c r="M78" s="18">
        <v>675128.57</v>
      </c>
      <c r="N78" s="15"/>
    </row>
    <row r="79" spans="2:15" ht="48" x14ac:dyDescent="0.25">
      <c r="B79" s="10"/>
      <c r="C79" s="10"/>
      <c r="D79" s="11" t="s">
        <v>268</v>
      </c>
      <c r="E79" s="19" t="s">
        <v>269</v>
      </c>
      <c r="F79" s="19">
        <v>660.5</v>
      </c>
      <c r="G79" s="19">
        <v>607.78</v>
      </c>
      <c r="H79" s="52"/>
      <c r="I79" s="52"/>
      <c r="J79" s="52"/>
      <c r="K79" s="52"/>
      <c r="L79" s="52"/>
      <c r="M79" s="52"/>
      <c r="N79" s="53"/>
    </row>
    <row r="80" spans="2:15" ht="36" x14ac:dyDescent="0.25">
      <c r="B80" s="10"/>
      <c r="C80" s="10"/>
      <c r="D80" s="11" t="s">
        <v>270</v>
      </c>
      <c r="E80" s="19" t="s">
        <v>271</v>
      </c>
      <c r="F80" s="19">
        <v>25.33</v>
      </c>
      <c r="G80" s="19">
        <v>16.3</v>
      </c>
      <c r="H80" s="52"/>
      <c r="I80" s="52"/>
      <c r="J80" s="52"/>
      <c r="K80" s="52"/>
      <c r="L80" s="52"/>
      <c r="M80" s="52"/>
      <c r="N80" s="53"/>
    </row>
    <row r="81" spans="2:14" ht="22.5" customHeight="1" x14ac:dyDescent="0.25">
      <c r="B81" s="11" t="s">
        <v>39</v>
      </c>
      <c r="C81" s="11" t="s">
        <v>100</v>
      </c>
      <c r="D81" s="10"/>
      <c r="E81" s="10"/>
      <c r="F81" s="10"/>
      <c r="G81" s="10"/>
      <c r="H81" s="18">
        <f>SUM(I81:J81)</f>
        <v>94044</v>
      </c>
      <c r="I81" s="18">
        <v>51600</v>
      </c>
      <c r="J81" s="18">
        <v>42444</v>
      </c>
      <c r="K81" s="18">
        <f>SUM(L81:M81)</f>
        <v>94044.08</v>
      </c>
      <c r="L81" s="18">
        <v>51600</v>
      </c>
      <c r="M81" s="18">
        <v>42444.08</v>
      </c>
      <c r="N81" s="63"/>
    </row>
    <row r="82" spans="2:14" ht="24" x14ac:dyDescent="0.25">
      <c r="B82" s="10"/>
      <c r="C82" s="10"/>
      <c r="D82" s="11" t="s">
        <v>272</v>
      </c>
      <c r="E82" s="19" t="s">
        <v>273</v>
      </c>
      <c r="F82" s="19">
        <v>3</v>
      </c>
      <c r="G82" s="19">
        <v>3</v>
      </c>
      <c r="H82" s="52"/>
      <c r="I82" s="52"/>
      <c r="J82" s="52"/>
      <c r="K82" s="52"/>
      <c r="L82" s="52"/>
      <c r="M82" s="52"/>
      <c r="N82" s="53"/>
    </row>
    <row r="83" spans="2:14" ht="34.9" customHeight="1" x14ac:dyDescent="0.25">
      <c r="B83" s="11" t="s">
        <v>40</v>
      </c>
      <c r="C83" s="11" t="s">
        <v>101</v>
      </c>
      <c r="D83" s="10"/>
      <c r="E83" s="10"/>
      <c r="F83" s="10"/>
      <c r="G83" s="10"/>
      <c r="H83" s="18">
        <f>SUM(I83:J83)</f>
        <v>1488248</v>
      </c>
      <c r="I83" s="18">
        <v>982442</v>
      </c>
      <c r="J83" s="18">
        <v>505806</v>
      </c>
      <c r="K83" s="18">
        <f>SUM(L83:M83)</f>
        <v>938618.2</v>
      </c>
      <c r="L83" s="18">
        <v>695691.49</v>
      </c>
      <c r="M83" s="18">
        <v>242926.71000000002</v>
      </c>
      <c r="N83" s="15"/>
    </row>
    <row r="84" spans="2:14" ht="24" x14ac:dyDescent="0.25">
      <c r="B84" s="10"/>
      <c r="C84" s="10"/>
      <c r="D84" s="11" t="s">
        <v>274</v>
      </c>
      <c r="E84" s="19" t="s">
        <v>275</v>
      </c>
      <c r="F84" s="19">
        <v>4</v>
      </c>
      <c r="G84" s="19">
        <v>0</v>
      </c>
      <c r="H84" s="52"/>
      <c r="I84" s="52"/>
      <c r="J84" s="52"/>
      <c r="K84" s="52"/>
      <c r="L84" s="52"/>
      <c r="M84" s="52"/>
      <c r="N84" s="53"/>
    </row>
    <row r="85" spans="2:14" ht="15.75" x14ac:dyDescent="0.25">
      <c r="B85" s="10"/>
      <c r="C85" s="10"/>
      <c r="D85" s="11" t="s">
        <v>344</v>
      </c>
      <c r="E85" s="19" t="s">
        <v>345</v>
      </c>
      <c r="F85" s="19">
        <v>1</v>
      </c>
      <c r="G85" s="19">
        <v>0</v>
      </c>
      <c r="H85" s="52"/>
      <c r="I85" s="52"/>
      <c r="J85" s="52"/>
      <c r="K85" s="52"/>
      <c r="L85" s="52"/>
      <c r="M85" s="52"/>
      <c r="N85" s="53"/>
    </row>
    <row r="86" spans="2:14" ht="24" x14ac:dyDescent="0.25">
      <c r="B86" s="11" t="s">
        <v>41</v>
      </c>
      <c r="C86" s="11" t="s">
        <v>102</v>
      </c>
      <c r="D86" s="10"/>
      <c r="E86" s="10"/>
      <c r="F86" s="10"/>
      <c r="G86" s="10"/>
      <c r="H86" s="18">
        <f>SUM(I86:J86)</f>
        <v>144044</v>
      </c>
      <c r="I86" s="18">
        <v>122437</v>
      </c>
      <c r="J86" s="18">
        <v>21607</v>
      </c>
      <c r="K86" s="18">
        <f>SUM(L86:M86)</f>
        <v>128654.98</v>
      </c>
      <c r="L86" s="18">
        <v>109356.73</v>
      </c>
      <c r="M86" s="18">
        <v>19298.25</v>
      </c>
      <c r="N86" s="15"/>
    </row>
    <row r="87" spans="2:14" ht="24" x14ac:dyDescent="0.25">
      <c r="B87" s="10"/>
      <c r="C87" s="10"/>
      <c r="D87" s="11" t="s">
        <v>276</v>
      </c>
      <c r="E87" s="19" t="s">
        <v>277</v>
      </c>
      <c r="F87" s="19">
        <v>8</v>
      </c>
      <c r="G87" s="19">
        <v>8</v>
      </c>
      <c r="H87" s="52"/>
      <c r="I87" s="52"/>
      <c r="J87" s="52"/>
      <c r="K87" s="52"/>
      <c r="L87" s="52"/>
      <c r="M87" s="52"/>
      <c r="N87" s="53"/>
    </row>
    <row r="88" spans="2:14" ht="24" x14ac:dyDescent="0.25">
      <c r="B88" s="11" t="s">
        <v>42</v>
      </c>
      <c r="C88" s="11" t="s">
        <v>103</v>
      </c>
      <c r="D88" s="10"/>
      <c r="E88" s="10"/>
      <c r="F88" s="10"/>
      <c r="G88" s="10"/>
      <c r="H88" s="18">
        <f>SUM(I88:J88)</f>
        <v>1136810</v>
      </c>
      <c r="I88" s="18">
        <v>505030</v>
      </c>
      <c r="J88" s="18">
        <v>631780</v>
      </c>
      <c r="K88" s="18">
        <f>SUM(L88:M88)</f>
        <v>1071691.46</v>
      </c>
      <c r="L88" s="18">
        <v>472218.99</v>
      </c>
      <c r="M88" s="18">
        <v>599472.47</v>
      </c>
      <c r="N88" s="15"/>
    </row>
    <row r="89" spans="2:14" ht="24" x14ac:dyDescent="0.25">
      <c r="B89" s="10"/>
      <c r="C89" s="10"/>
      <c r="D89" s="11" t="s">
        <v>278</v>
      </c>
      <c r="E89" s="19" t="s">
        <v>279</v>
      </c>
      <c r="F89" s="19">
        <v>3.55</v>
      </c>
      <c r="G89" s="19">
        <v>2.3199999999999998</v>
      </c>
      <c r="H89" s="52"/>
      <c r="I89" s="52"/>
      <c r="J89" s="52"/>
      <c r="K89" s="52"/>
      <c r="L89" s="52"/>
      <c r="M89" s="52"/>
      <c r="N89" s="53"/>
    </row>
    <row r="90" spans="2:14" ht="24" x14ac:dyDescent="0.25">
      <c r="B90" s="10"/>
      <c r="C90" s="10"/>
      <c r="D90" s="11" t="s">
        <v>280</v>
      </c>
      <c r="E90" s="19" t="s">
        <v>281</v>
      </c>
      <c r="F90" s="19">
        <v>1.2</v>
      </c>
      <c r="G90" s="19">
        <v>0</v>
      </c>
      <c r="H90" s="52"/>
      <c r="I90" s="52"/>
      <c r="J90" s="52"/>
      <c r="K90" s="52"/>
      <c r="L90" s="52"/>
      <c r="M90" s="52"/>
      <c r="N90" s="53"/>
    </row>
    <row r="91" spans="2:14" ht="24" x14ac:dyDescent="0.25">
      <c r="B91" s="11" t="s">
        <v>43</v>
      </c>
      <c r="C91" s="11" t="s">
        <v>104</v>
      </c>
      <c r="D91" s="10"/>
      <c r="E91" s="10"/>
      <c r="F91" s="10"/>
      <c r="G91" s="10"/>
      <c r="H91" s="18">
        <f>SUM(I91:J91)</f>
        <v>8442391</v>
      </c>
      <c r="I91" s="18">
        <v>7959071</v>
      </c>
      <c r="J91" s="18">
        <v>483320</v>
      </c>
      <c r="K91" s="18">
        <f>SUM(L91:M91)</f>
        <v>5735218.2000000002</v>
      </c>
      <c r="L91" s="18">
        <v>4006653.13</v>
      </c>
      <c r="M91" s="18">
        <v>1728565.07</v>
      </c>
      <c r="N91" s="15"/>
    </row>
    <row r="92" spans="2:14" ht="24" x14ac:dyDescent="0.25">
      <c r="B92" s="10"/>
      <c r="C92" s="10"/>
      <c r="D92" s="11" t="s">
        <v>282</v>
      </c>
      <c r="E92" s="19" t="s">
        <v>283</v>
      </c>
      <c r="F92" s="19">
        <v>2</v>
      </c>
      <c r="G92" s="19">
        <v>1</v>
      </c>
      <c r="H92" s="52"/>
      <c r="I92" s="52"/>
      <c r="J92" s="52"/>
      <c r="K92" s="52"/>
      <c r="L92" s="52"/>
      <c r="M92" s="52"/>
      <c r="N92" s="53"/>
    </row>
    <row r="93" spans="2:14" ht="24" x14ac:dyDescent="0.25">
      <c r="B93" s="11" t="s">
        <v>44</v>
      </c>
      <c r="C93" s="11" t="s">
        <v>105</v>
      </c>
      <c r="D93" s="10"/>
      <c r="E93" s="10"/>
      <c r="F93" s="10"/>
      <c r="G93" s="10"/>
      <c r="H93" s="18">
        <f>SUM(I93:J93)</f>
        <v>1735775.8</v>
      </c>
      <c r="I93" s="18">
        <v>1175281.5</v>
      </c>
      <c r="J93" s="18">
        <v>560494.30000000005</v>
      </c>
      <c r="K93" s="18">
        <f>SUM(L93:M93)</f>
        <v>1619398.56</v>
      </c>
      <c r="L93" s="18">
        <v>1110131.69</v>
      </c>
      <c r="M93" s="18">
        <v>509266.87</v>
      </c>
      <c r="N93" s="15"/>
    </row>
    <row r="94" spans="2:14" ht="36" x14ac:dyDescent="0.25">
      <c r="B94" s="10"/>
      <c r="C94" s="10"/>
      <c r="D94" s="11" t="s">
        <v>284</v>
      </c>
      <c r="E94" s="19" t="s">
        <v>285</v>
      </c>
      <c r="F94" s="19">
        <v>3</v>
      </c>
      <c r="G94" s="19">
        <v>3</v>
      </c>
      <c r="H94" s="52"/>
      <c r="I94" s="52"/>
      <c r="J94" s="52"/>
      <c r="K94" s="52"/>
      <c r="L94" s="52"/>
      <c r="M94" s="52"/>
      <c r="N94" s="53"/>
    </row>
    <row r="95" spans="2:14" ht="48" x14ac:dyDescent="0.25">
      <c r="B95" s="10"/>
      <c r="C95" s="10"/>
      <c r="D95" s="11" t="s">
        <v>286</v>
      </c>
      <c r="E95" s="19" t="s">
        <v>287</v>
      </c>
      <c r="F95" s="19">
        <v>9647</v>
      </c>
      <c r="G95" s="19">
        <v>9647</v>
      </c>
      <c r="H95" s="52"/>
      <c r="I95" s="52"/>
      <c r="J95" s="52"/>
      <c r="K95" s="52"/>
      <c r="L95" s="52"/>
      <c r="M95" s="52"/>
      <c r="N95" s="53"/>
    </row>
    <row r="96" spans="2:14" x14ac:dyDescent="0.25">
      <c r="B96" s="11" t="s">
        <v>45</v>
      </c>
      <c r="C96" s="11" t="s">
        <v>106</v>
      </c>
      <c r="D96" s="10"/>
      <c r="E96" s="10"/>
      <c r="F96" s="10"/>
      <c r="G96" s="10"/>
      <c r="H96" s="18">
        <f>SUM(I96:J96)</f>
        <v>8774538</v>
      </c>
      <c r="I96" s="18">
        <v>3762827</v>
      </c>
      <c r="J96" s="18">
        <v>5011711</v>
      </c>
      <c r="K96" s="18">
        <f>SUM(L96:M96)</f>
        <v>8371072.0700000003</v>
      </c>
      <c r="L96" s="18">
        <v>3448016.78</v>
      </c>
      <c r="M96" s="18">
        <v>4923055.29</v>
      </c>
      <c r="N96" s="15"/>
    </row>
    <row r="97" spans="2:15" ht="24" x14ac:dyDescent="0.25">
      <c r="B97" s="10"/>
      <c r="C97" s="10"/>
      <c r="D97" s="11" t="s">
        <v>288</v>
      </c>
      <c r="E97" s="19" t="s">
        <v>289</v>
      </c>
      <c r="F97" s="19">
        <v>6.508</v>
      </c>
      <c r="G97" s="19">
        <v>6.5</v>
      </c>
      <c r="H97" s="52"/>
      <c r="I97" s="52"/>
      <c r="J97" s="52"/>
      <c r="K97" s="52"/>
      <c r="L97" s="52"/>
      <c r="M97" s="52"/>
      <c r="N97" s="53"/>
    </row>
    <row r="98" spans="2:15" ht="36" x14ac:dyDescent="0.25">
      <c r="B98" s="10"/>
      <c r="C98" s="10"/>
      <c r="D98" s="11" t="s">
        <v>290</v>
      </c>
      <c r="E98" s="19" t="s">
        <v>291</v>
      </c>
      <c r="F98" s="19">
        <v>9</v>
      </c>
      <c r="G98" s="19">
        <v>9</v>
      </c>
      <c r="H98" s="52"/>
      <c r="I98" s="52"/>
      <c r="J98" s="52"/>
      <c r="K98" s="52"/>
      <c r="L98" s="52"/>
      <c r="M98" s="52"/>
      <c r="N98" s="53"/>
    </row>
    <row r="99" spans="2:15" ht="24" x14ac:dyDescent="0.25">
      <c r="B99" s="11" t="s">
        <v>46</v>
      </c>
      <c r="C99" s="11" t="s">
        <v>107</v>
      </c>
      <c r="D99" s="10"/>
      <c r="E99" s="10"/>
      <c r="F99" s="10"/>
      <c r="G99" s="10"/>
      <c r="H99" s="10" t="s">
        <v>302</v>
      </c>
      <c r="I99" s="10"/>
      <c r="J99" s="10"/>
      <c r="K99" s="10"/>
      <c r="L99" s="10"/>
      <c r="M99" s="10"/>
      <c r="N99" s="15"/>
    </row>
    <row r="100" spans="2:15" ht="37.5" customHeight="1" x14ac:dyDescent="0.25">
      <c r="B100" s="9"/>
      <c r="C100" s="9"/>
      <c r="D100" s="11" t="s">
        <v>192</v>
      </c>
      <c r="E100" s="59" t="s">
        <v>182</v>
      </c>
      <c r="F100" s="28">
        <v>36</v>
      </c>
      <c r="G100" s="27">
        <v>95</v>
      </c>
      <c r="H100" s="10"/>
      <c r="I100" s="10"/>
      <c r="J100" s="10"/>
      <c r="K100" s="10"/>
      <c r="L100" s="10"/>
      <c r="M100" s="10"/>
      <c r="N100" s="15"/>
    </row>
    <row r="101" spans="2:15" ht="36" x14ac:dyDescent="0.25">
      <c r="B101" s="11" t="s">
        <v>47</v>
      </c>
      <c r="C101" s="11" t="s">
        <v>108</v>
      </c>
      <c r="D101" s="10"/>
      <c r="E101" s="10"/>
      <c r="F101" s="10"/>
      <c r="G101" s="10"/>
      <c r="H101" s="10"/>
      <c r="I101" s="10"/>
      <c r="J101" s="10"/>
      <c r="K101" s="10"/>
      <c r="L101" s="10"/>
      <c r="M101" s="10"/>
      <c r="N101" s="15"/>
    </row>
    <row r="102" spans="2:15" ht="24" x14ac:dyDescent="0.25">
      <c r="B102" s="9"/>
      <c r="C102" s="9"/>
      <c r="D102" s="11" t="s">
        <v>216</v>
      </c>
      <c r="E102" s="28" t="s">
        <v>217</v>
      </c>
      <c r="F102" s="27">
        <v>69.2</v>
      </c>
      <c r="G102" s="28">
        <v>66.3</v>
      </c>
      <c r="H102" s="10"/>
      <c r="I102" s="10"/>
      <c r="J102" s="10"/>
      <c r="K102" s="10"/>
      <c r="L102" s="10"/>
      <c r="M102" s="10"/>
      <c r="N102" s="15"/>
    </row>
    <row r="103" spans="2:15" ht="36" x14ac:dyDescent="0.25">
      <c r="B103" s="9"/>
      <c r="C103" s="9"/>
      <c r="D103" s="11" t="s">
        <v>220</v>
      </c>
      <c r="E103" s="28" t="s">
        <v>209</v>
      </c>
      <c r="F103" s="27">
        <v>6000</v>
      </c>
      <c r="G103" s="27">
        <v>0</v>
      </c>
      <c r="H103" s="10"/>
      <c r="I103" s="10"/>
      <c r="J103" s="10"/>
      <c r="K103" s="10"/>
      <c r="L103" s="10"/>
      <c r="M103" s="10"/>
      <c r="N103" s="15"/>
    </row>
    <row r="104" spans="2:15" ht="24" x14ac:dyDescent="0.25">
      <c r="B104" s="9"/>
      <c r="C104" s="9"/>
      <c r="D104" s="11" t="s">
        <v>221</v>
      </c>
      <c r="E104" s="28" t="s">
        <v>226</v>
      </c>
      <c r="F104" s="27">
        <v>81</v>
      </c>
      <c r="G104" s="27">
        <v>86.83</v>
      </c>
      <c r="H104" s="10"/>
      <c r="I104" s="10"/>
      <c r="J104" s="10"/>
      <c r="K104" s="10"/>
      <c r="L104" s="10"/>
      <c r="M104" s="10"/>
      <c r="N104" s="15"/>
    </row>
    <row r="105" spans="2:15" ht="24" x14ac:dyDescent="0.25">
      <c r="B105" s="9"/>
      <c r="C105" s="9"/>
      <c r="D105" s="11" t="s">
        <v>222</v>
      </c>
      <c r="E105" s="28" t="s">
        <v>227</v>
      </c>
      <c r="F105" s="27">
        <v>71</v>
      </c>
      <c r="G105" s="27">
        <v>79.489999999999995</v>
      </c>
      <c r="H105" s="10"/>
      <c r="I105" s="10"/>
      <c r="J105" s="10"/>
      <c r="K105" s="10"/>
      <c r="L105" s="10"/>
      <c r="M105" s="10"/>
      <c r="N105" s="15"/>
    </row>
    <row r="106" spans="2:15" ht="24" x14ac:dyDescent="0.25">
      <c r="B106" s="9"/>
      <c r="C106" s="9"/>
      <c r="D106" s="11" t="s">
        <v>223</v>
      </c>
      <c r="E106" s="28" t="s">
        <v>228</v>
      </c>
      <c r="F106" s="27">
        <v>5</v>
      </c>
      <c r="G106" s="27">
        <v>20.6</v>
      </c>
      <c r="H106" s="10"/>
      <c r="I106" s="10"/>
      <c r="J106" s="10"/>
      <c r="K106" s="10"/>
      <c r="L106" s="10"/>
      <c r="M106" s="10"/>
      <c r="N106" s="15"/>
    </row>
    <row r="107" spans="2:15" ht="52.15" customHeight="1" x14ac:dyDescent="0.25">
      <c r="B107" s="9"/>
      <c r="C107" s="9"/>
      <c r="D107" s="11" t="s">
        <v>224</v>
      </c>
      <c r="E107" s="28" t="s">
        <v>229</v>
      </c>
      <c r="F107" s="27">
        <v>50</v>
      </c>
      <c r="G107" s="27">
        <v>56.42</v>
      </c>
      <c r="H107" s="10"/>
      <c r="I107" s="10"/>
      <c r="J107" s="10"/>
      <c r="K107" s="10" t="s">
        <v>340</v>
      </c>
      <c r="L107" s="10"/>
      <c r="M107" s="10"/>
      <c r="N107" s="15"/>
      <c r="O107" s="5"/>
    </row>
    <row r="108" spans="2:15" ht="36" x14ac:dyDescent="0.25">
      <c r="B108" s="9"/>
      <c r="C108" s="9"/>
      <c r="D108" s="11" t="s">
        <v>225</v>
      </c>
      <c r="E108" s="28" t="s">
        <v>230</v>
      </c>
      <c r="F108" s="27">
        <v>25.08</v>
      </c>
      <c r="G108" s="28">
        <v>25.85</v>
      </c>
      <c r="H108" s="10"/>
      <c r="I108" s="10"/>
      <c r="J108" s="10"/>
      <c r="K108" s="10"/>
      <c r="L108" s="10"/>
      <c r="M108" s="10"/>
      <c r="N108" s="54"/>
    </row>
    <row r="109" spans="2:15" ht="48" x14ac:dyDescent="0.25">
      <c r="B109" s="11" t="s">
        <v>48</v>
      </c>
      <c r="C109" s="11" t="s">
        <v>109</v>
      </c>
      <c r="D109" s="10"/>
      <c r="E109" s="10"/>
      <c r="F109" s="10"/>
      <c r="G109" s="10"/>
      <c r="H109" s="18">
        <f>SUM(I109:J109)</f>
        <v>9081947</v>
      </c>
      <c r="I109" s="18">
        <f>5736613+904105</f>
        <v>6640718</v>
      </c>
      <c r="J109" s="18">
        <v>2441229</v>
      </c>
      <c r="K109" s="18">
        <f>SUM(L109:M109)</f>
        <v>8294941.8100000005</v>
      </c>
      <c r="L109" s="18">
        <v>6396477.6500000004</v>
      </c>
      <c r="M109" s="18">
        <v>1898464.16</v>
      </c>
      <c r="N109" s="15"/>
    </row>
    <row r="110" spans="2:15" ht="36" x14ac:dyDescent="0.25">
      <c r="B110" s="10"/>
      <c r="C110" s="10"/>
      <c r="D110" s="11" t="s">
        <v>292</v>
      </c>
      <c r="E110" s="19" t="s">
        <v>293</v>
      </c>
      <c r="F110" s="19">
        <v>102244</v>
      </c>
      <c r="G110" s="19">
        <v>133866.22</v>
      </c>
      <c r="H110" s="52"/>
      <c r="I110" s="52"/>
      <c r="J110" s="52"/>
      <c r="K110" s="52"/>
      <c r="L110" s="52"/>
      <c r="M110" s="52"/>
      <c r="N110" s="53"/>
    </row>
    <row r="111" spans="2:15" ht="36" x14ac:dyDescent="0.25">
      <c r="B111" s="10"/>
      <c r="C111" s="10"/>
      <c r="D111" s="11" t="s">
        <v>294</v>
      </c>
      <c r="E111" s="19" t="s">
        <v>295</v>
      </c>
      <c r="F111" s="19">
        <v>124</v>
      </c>
      <c r="G111" s="19">
        <v>150.97</v>
      </c>
      <c r="H111" s="52"/>
      <c r="I111" s="52"/>
      <c r="J111" s="52"/>
      <c r="K111" s="52"/>
      <c r="L111" s="52"/>
      <c r="M111" s="52"/>
      <c r="N111" s="53"/>
    </row>
    <row r="112" spans="2:15" ht="36" x14ac:dyDescent="0.25">
      <c r="B112" s="10"/>
      <c r="C112" s="10"/>
      <c r="D112" s="11" t="s">
        <v>296</v>
      </c>
      <c r="E112" s="19" t="s">
        <v>297</v>
      </c>
      <c r="F112" s="19">
        <v>35</v>
      </c>
      <c r="G112" s="19">
        <v>34</v>
      </c>
      <c r="H112" s="52"/>
      <c r="I112" s="52"/>
      <c r="J112" s="52"/>
      <c r="K112" s="52"/>
      <c r="L112" s="52"/>
      <c r="M112" s="52"/>
      <c r="N112" s="53"/>
    </row>
    <row r="113" spans="2:15" ht="36" x14ac:dyDescent="0.25">
      <c r="B113" s="10"/>
      <c r="C113" s="10"/>
      <c r="D113" s="11" t="s">
        <v>298</v>
      </c>
      <c r="E113" s="19" t="s">
        <v>299</v>
      </c>
      <c r="F113" s="19">
        <v>10530</v>
      </c>
      <c r="G113" s="19">
        <v>10942</v>
      </c>
      <c r="H113" s="52"/>
      <c r="I113" s="52"/>
      <c r="J113" s="52"/>
      <c r="K113" s="52"/>
      <c r="L113" s="52"/>
      <c r="M113" s="52"/>
      <c r="N113" s="53"/>
    </row>
    <row r="114" spans="2:15" ht="36" x14ac:dyDescent="0.25">
      <c r="B114" s="10"/>
      <c r="C114" s="10"/>
      <c r="D114" s="11" t="s">
        <v>300</v>
      </c>
      <c r="E114" s="19" t="s">
        <v>301</v>
      </c>
      <c r="F114" s="19">
        <v>21</v>
      </c>
      <c r="G114" s="19">
        <v>27</v>
      </c>
      <c r="H114" s="52"/>
      <c r="I114" s="52"/>
      <c r="J114" s="52"/>
      <c r="K114" s="52"/>
      <c r="L114" s="52"/>
      <c r="M114" s="52"/>
      <c r="N114" s="53"/>
    </row>
    <row r="115" spans="2:15" ht="49.5" customHeight="1" x14ac:dyDescent="0.25">
      <c r="B115" s="11" t="s">
        <v>49</v>
      </c>
      <c r="C115" s="11" t="s">
        <v>110</v>
      </c>
      <c r="D115" s="10"/>
      <c r="E115" s="10"/>
      <c r="F115" s="10"/>
      <c r="G115" s="10"/>
      <c r="H115" s="18">
        <f>SUM(I115:J115)</f>
        <v>16483386</v>
      </c>
      <c r="I115" s="18">
        <v>9717925</v>
      </c>
      <c r="J115" s="18">
        <v>6765461</v>
      </c>
      <c r="K115" s="18">
        <f>SUM(L115:M115)</f>
        <v>16188296.82</v>
      </c>
      <c r="L115" s="18">
        <v>9699018.0700000003</v>
      </c>
      <c r="M115" s="18">
        <v>6489278.75</v>
      </c>
      <c r="N115" s="15"/>
    </row>
    <row r="116" spans="2:15" ht="48" x14ac:dyDescent="0.25">
      <c r="B116" s="10"/>
      <c r="C116" s="10"/>
      <c r="D116" s="11" t="s">
        <v>303</v>
      </c>
      <c r="E116" s="19" t="s">
        <v>304</v>
      </c>
      <c r="F116" s="19">
        <v>1035</v>
      </c>
      <c r="G116" s="19">
        <v>599</v>
      </c>
      <c r="H116" s="52"/>
      <c r="I116" s="52"/>
      <c r="J116" s="52"/>
      <c r="K116" s="52"/>
      <c r="L116" s="52"/>
      <c r="M116" s="52"/>
      <c r="N116" s="53"/>
    </row>
    <row r="117" spans="2:15" ht="60" x14ac:dyDescent="0.25">
      <c r="B117" s="10"/>
      <c r="C117" s="10"/>
      <c r="D117" s="11" t="s">
        <v>305</v>
      </c>
      <c r="E117" s="19" t="s">
        <v>306</v>
      </c>
      <c r="F117" s="19">
        <v>43440</v>
      </c>
      <c r="G117" s="19">
        <v>40009</v>
      </c>
      <c r="H117" s="52"/>
      <c r="I117" s="52"/>
      <c r="J117" s="52"/>
      <c r="K117" s="52"/>
      <c r="L117" s="52"/>
      <c r="M117" s="52"/>
      <c r="N117" s="53"/>
    </row>
    <row r="118" spans="2:15" ht="48" x14ac:dyDescent="0.25">
      <c r="B118" s="10"/>
      <c r="C118" s="10"/>
      <c r="D118" s="11" t="s">
        <v>307</v>
      </c>
      <c r="E118" s="19" t="s">
        <v>308</v>
      </c>
      <c r="F118" s="19">
        <v>1723</v>
      </c>
      <c r="G118" s="19">
        <v>1655</v>
      </c>
      <c r="H118" s="52"/>
      <c r="I118" s="52"/>
      <c r="J118" s="52"/>
      <c r="K118" s="52"/>
      <c r="L118" s="52"/>
      <c r="M118" s="52"/>
      <c r="N118" s="53"/>
    </row>
    <row r="119" spans="2:15" ht="60" x14ac:dyDescent="0.25">
      <c r="B119" s="10"/>
      <c r="C119" s="10"/>
      <c r="D119" s="11" t="s">
        <v>309</v>
      </c>
      <c r="E119" s="19" t="s">
        <v>310</v>
      </c>
      <c r="F119" s="19">
        <v>420</v>
      </c>
      <c r="G119" s="19">
        <v>363</v>
      </c>
      <c r="H119" s="52" t="s">
        <v>302</v>
      </c>
      <c r="I119" s="52"/>
      <c r="J119" s="52"/>
      <c r="K119" s="52"/>
      <c r="L119" s="52"/>
      <c r="M119" s="52"/>
      <c r="N119" s="53"/>
    </row>
    <row r="120" spans="2:15" ht="36" x14ac:dyDescent="0.25">
      <c r="B120" s="10"/>
      <c r="C120" s="10"/>
      <c r="D120" s="11" t="s">
        <v>311</v>
      </c>
      <c r="E120" s="19" t="s">
        <v>312</v>
      </c>
      <c r="F120" s="19">
        <v>21.129000000000001</v>
      </c>
      <c r="G120" s="19">
        <v>16.809999999999999</v>
      </c>
      <c r="H120" s="52"/>
      <c r="I120" s="52"/>
      <c r="J120" s="52"/>
      <c r="K120" s="52"/>
      <c r="L120" s="52"/>
      <c r="M120" s="52"/>
      <c r="N120" s="53"/>
    </row>
    <row r="121" spans="2:15" ht="36" x14ac:dyDescent="0.25">
      <c r="B121" s="10"/>
      <c r="C121" s="10"/>
      <c r="D121" s="11" t="s">
        <v>313</v>
      </c>
      <c r="E121" s="19" t="s">
        <v>314</v>
      </c>
      <c r="F121" s="19">
        <v>43965</v>
      </c>
      <c r="G121" s="19">
        <v>40603</v>
      </c>
      <c r="H121" s="52"/>
      <c r="I121" s="52"/>
      <c r="J121" s="52"/>
      <c r="K121" s="52"/>
      <c r="L121" s="52"/>
      <c r="M121" s="52"/>
      <c r="N121" s="53"/>
      <c r="O121" s="46"/>
    </row>
    <row r="122" spans="2:15" ht="48" x14ac:dyDescent="0.25">
      <c r="B122" s="10"/>
      <c r="C122" s="10"/>
      <c r="D122" s="11" t="s">
        <v>315</v>
      </c>
      <c r="E122" s="19" t="s">
        <v>316</v>
      </c>
      <c r="F122" s="19">
        <v>1740</v>
      </c>
      <c r="G122" s="19">
        <v>1648</v>
      </c>
      <c r="H122" s="52"/>
      <c r="I122" s="52"/>
      <c r="J122" s="52"/>
      <c r="K122" s="52"/>
      <c r="L122" s="52"/>
      <c r="M122" s="52"/>
      <c r="N122" s="53"/>
    </row>
    <row r="123" spans="2:15" ht="24" x14ac:dyDescent="0.25">
      <c r="B123" s="11" t="s">
        <v>50</v>
      </c>
      <c r="C123" s="11" t="s">
        <v>111</v>
      </c>
      <c r="D123" s="10"/>
      <c r="E123" s="10"/>
      <c r="F123" s="10"/>
      <c r="G123" s="10"/>
      <c r="H123" s="18">
        <f>SUM(I123:J123)</f>
        <v>5155100.58</v>
      </c>
      <c r="I123" s="18">
        <v>4381835.04</v>
      </c>
      <c r="J123" s="18">
        <v>773265.54</v>
      </c>
      <c r="K123" s="18">
        <f>SUM(L123:M123)</f>
        <v>3399305.6999999997</v>
      </c>
      <c r="L123" s="18">
        <v>2889409.8499999996</v>
      </c>
      <c r="M123" s="18">
        <v>509895.85</v>
      </c>
      <c r="N123" s="15"/>
    </row>
    <row r="124" spans="2:15" ht="36" x14ac:dyDescent="0.25">
      <c r="B124" s="10"/>
      <c r="C124" s="10"/>
      <c r="D124" s="11" t="s">
        <v>317</v>
      </c>
      <c r="E124" s="19" t="s">
        <v>318</v>
      </c>
      <c r="F124" s="19">
        <v>9401</v>
      </c>
      <c r="G124" s="19">
        <v>0</v>
      </c>
      <c r="H124" s="52"/>
      <c r="I124" s="52"/>
      <c r="J124" s="52"/>
      <c r="K124" s="52"/>
      <c r="L124" s="52"/>
      <c r="M124" s="52"/>
      <c r="N124" s="53"/>
    </row>
    <row r="125" spans="2:15" ht="24" x14ac:dyDescent="0.25">
      <c r="B125" s="10"/>
      <c r="C125" s="10"/>
      <c r="D125" s="11" t="s">
        <v>342</v>
      </c>
      <c r="E125" s="19" t="s">
        <v>343</v>
      </c>
      <c r="F125" s="19">
        <v>2330</v>
      </c>
      <c r="G125" s="19">
        <v>0</v>
      </c>
      <c r="H125" s="52"/>
      <c r="I125" s="52"/>
      <c r="J125" s="52"/>
      <c r="K125" s="52"/>
      <c r="L125" s="52"/>
      <c r="M125" s="52"/>
      <c r="N125" s="53"/>
    </row>
    <row r="126" spans="2:15" ht="40.5" customHeight="1" x14ac:dyDescent="0.25">
      <c r="B126" s="11" t="s">
        <v>51</v>
      </c>
      <c r="C126" s="11" t="s">
        <v>112</v>
      </c>
      <c r="D126" s="10"/>
      <c r="E126" s="10"/>
      <c r="F126" s="10"/>
      <c r="G126" s="10"/>
      <c r="H126" s="18">
        <f>SUM(I126:J126)</f>
        <v>1504307.8099999998</v>
      </c>
      <c r="I126" s="18">
        <v>1243792.4099999999</v>
      </c>
      <c r="J126" s="18">
        <v>260515.4</v>
      </c>
      <c r="K126" s="18">
        <f>SUM(L126:M126)</f>
        <v>1455057.8800000001</v>
      </c>
      <c r="L126" s="18">
        <v>1201929.3500000001</v>
      </c>
      <c r="M126" s="18">
        <v>253128.53</v>
      </c>
      <c r="N126" s="15"/>
    </row>
    <row r="127" spans="2:15" ht="48" x14ac:dyDescent="0.25">
      <c r="B127" s="10"/>
      <c r="C127" s="10"/>
      <c r="D127" s="11" t="s">
        <v>319</v>
      </c>
      <c r="E127" s="19" t="s">
        <v>320</v>
      </c>
      <c r="F127" s="19">
        <v>3</v>
      </c>
      <c r="G127" s="19">
        <v>3</v>
      </c>
      <c r="H127" s="52"/>
      <c r="I127" s="52"/>
      <c r="J127" s="52"/>
      <c r="K127" s="52"/>
      <c r="L127" s="52"/>
      <c r="M127" s="52"/>
      <c r="N127" s="53"/>
    </row>
    <row r="128" spans="2:15" ht="36" x14ac:dyDescent="0.25">
      <c r="B128" s="10"/>
      <c r="C128" s="10"/>
      <c r="D128" s="11" t="s">
        <v>321</v>
      </c>
      <c r="E128" s="19" t="s">
        <v>322</v>
      </c>
      <c r="F128" s="19">
        <v>9</v>
      </c>
      <c r="G128" s="19">
        <v>29</v>
      </c>
      <c r="H128" s="52"/>
      <c r="I128" s="52"/>
      <c r="J128" s="52"/>
      <c r="K128" s="52"/>
      <c r="L128" s="52"/>
      <c r="M128" s="52"/>
      <c r="N128" s="53"/>
    </row>
    <row r="129" spans="2:14" ht="24" x14ac:dyDescent="0.25">
      <c r="B129" s="10"/>
      <c r="C129" s="10"/>
      <c r="D129" s="11" t="s">
        <v>323</v>
      </c>
      <c r="E129" s="19" t="s">
        <v>324</v>
      </c>
      <c r="F129" s="19">
        <v>2</v>
      </c>
      <c r="G129" s="19">
        <v>2</v>
      </c>
      <c r="H129" s="52"/>
      <c r="I129" s="52"/>
      <c r="J129" s="52"/>
      <c r="K129" s="52"/>
      <c r="L129" s="52"/>
      <c r="M129" s="52"/>
      <c r="N129" s="53"/>
    </row>
    <row r="130" spans="2:14" ht="36" x14ac:dyDescent="0.25">
      <c r="B130" s="10"/>
      <c r="C130" s="10"/>
      <c r="D130" s="11" t="s">
        <v>325</v>
      </c>
      <c r="E130" s="19" t="s">
        <v>326</v>
      </c>
      <c r="F130" s="19">
        <v>4</v>
      </c>
      <c r="G130" s="19">
        <v>4</v>
      </c>
      <c r="H130" s="52"/>
      <c r="I130" s="52"/>
      <c r="J130" s="52"/>
      <c r="K130" s="52"/>
      <c r="L130" s="52"/>
      <c r="M130" s="52"/>
      <c r="N130" s="53"/>
    </row>
    <row r="131" spans="2:14" ht="36" x14ac:dyDescent="0.25">
      <c r="B131" s="11" t="s">
        <v>52</v>
      </c>
      <c r="C131" s="11" t="s">
        <v>113</v>
      </c>
      <c r="D131" s="10"/>
      <c r="E131" s="10"/>
      <c r="F131" s="10"/>
      <c r="G131" s="10"/>
      <c r="H131" s="10"/>
      <c r="I131" s="10"/>
      <c r="J131" s="10"/>
      <c r="K131" s="10"/>
      <c r="L131" s="10"/>
      <c r="M131" s="10"/>
      <c r="N131" s="15"/>
    </row>
    <row r="132" spans="2:14" ht="24" x14ac:dyDescent="0.25">
      <c r="B132" s="9"/>
      <c r="C132" s="9"/>
      <c r="D132" s="11" t="s">
        <v>193</v>
      </c>
      <c r="E132" s="28" t="s">
        <v>183</v>
      </c>
      <c r="F132" s="28">
        <v>3650</v>
      </c>
      <c r="G132" s="27">
        <v>2401</v>
      </c>
      <c r="H132" s="10"/>
      <c r="I132" s="10"/>
      <c r="J132" s="10"/>
      <c r="K132" s="10"/>
      <c r="L132" s="10"/>
      <c r="M132" s="10"/>
      <c r="N132" s="15"/>
    </row>
    <row r="133" spans="2:14" ht="60.75" customHeight="1" x14ac:dyDescent="0.25">
      <c r="B133" s="11" t="s">
        <v>53</v>
      </c>
      <c r="C133" s="11" t="s">
        <v>114</v>
      </c>
      <c r="D133" s="10"/>
      <c r="E133" s="10"/>
      <c r="F133" s="10"/>
      <c r="G133" s="10"/>
      <c r="H133" s="10"/>
      <c r="I133" s="10"/>
      <c r="J133" s="10"/>
      <c r="K133" s="10"/>
      <c r="L133" s="10"/>
      <c r="M133" s="10"/>
      <c r="N133" s="15"/>
    </row>
    <row r="134" spans="2:14" ht="36" x14ac:dyDescent="0.25">
      <c r="B134" s="9"/>
      <c r="C134" s="9"/>
      <c r="D134" s="11" t="s">
        <v>231</v>
      </c>
      <c r="E134" s="28" t="s">
        <v>364</v>
      </c>
      <c r="F134" s="27">
        <v>3.3</v>
      </c>
      <c r="G134" s="28">
        <v>1.82</v>
      </c>
      <c r="H134" s="10"/>
      <c r="I134" s="10"/>
      <c r="J134" s="10"/>
      <c r="K134" s="10"/>
      <c r="L134" s="10"/>
      <c r="M134" s="10"/>
      <c r="N134" s="15"/>
    </row>
    <row r="135" spans="2:14" ht="41.25" customHeight="1" x14ac:dyDescent="0.25">
      <c r="B135" s="11" t="s">
        <v>54</v>
      </c>
      <c r="C135" s="11" t="s">
        <v>115</v>
      </c>
      <c r="D135" s="10"/>
      <c r="E135" s="10"/>
      <c r="F135" s="10"/>
      <c r="G135" s="10"/>
      <c r="H135" s="18">
        <f>SUM(I135:J135)</f>
        <v>0</v>
      </c>
      <c r="I135" s="18">
        <v>0</v>
      </c>
      <c r="J135" s="18">
        <v>0</v>
      </c>
      <c r="K135" s="18">
        <f>SUM(L135:M135)</f>
        <v>0</v>
      </c>
      <c r="L135" s="18">
        <v>0</v>
      </c>
      <c r="M135" s="18">
        <v>0</v>
      </c>
      <c r="N135" s="15"/>
    </row>
    <row r="136" spans="2:14" ht="24" x14ac:dyDescent="0.25">
      <c r="B136" s="10"/>
      <c r="C136" s="10"/>
      <c r="D136" s="11" t="s">
        <v>327</v>
      </c>
      <c r="E136" s="19" t="s">
        <v>328</v>
      </c>
      <c r="F136" s="19">
        <v>0</v>
      </c>
      <c r="G136" s="19">
        <v>0</v>
      </c>
      <c r="H136" s="52"/>
      <c r="I136" s="52"/>
      <c r="J136" s="52"/>
      <c r="K136" s="52"/>
      <c r="L136" s="52"/>
      <c r="M136" s="52"/>
      <c r="N136" s="53"/>
    </row>
    <row r="137" spans="2:14" ht="65.25" customHeight="1" x14ac:dyDescent="0.25">
      <c r="B137" s="11" t="s">
        <v>55</v>
      </c>
      <c r="C137" s="11" t="s">
        <v>116</v>
      </c>
      <c r="D137" s="10"/>
      <c r="E137" s="10"/>
      <c r="F137" s="10"/>
      <c r="G137" s="10"/>
      <c r="H137" s="10"/>
      <c r="I137" s="10"/>
      <c r="J137" s="10"/>
      <c r="K137" s="10"/>
      <c r="L137" s="10"/>
      <c r="M137" s="10"/>
      <c r="N137" s="15"/>
    </row>
    <row r="138" spans="2:14" ht="46.5" customHeight="1" x14ac:dyDescent="0.25">
      <c r="B138" s="9"/>
      <c r="C138" s="9"/>
      <c r="D138" s="11" t="s">
        <v>232</v>
      </c>
      <c r="E138" s="28" t="s">
        <v>339</v>
      </c>
      <c r="F138" s="27">
        <v>25000</v>
      </c>
      <c r="G138" s="27">
        <v>53822</v>
      </c>
      <c r="H138" s="10"/>
      <c r="I138" s="10"/>
      <c r="J138" s="10"/>
      <c r="K138" s="10"/>
      <c r="L138" s="10"/>
      <c r="M138" s="10"/>
      <c r="N138" s="15"/>
    </row>
    <row r="139" spans="2:14" ht="36" x14ac:dyDescent="0.25">
      <c r="B139" s="11" t="s">
        <v>56</v>
      </c>
      <c r="C139" s="11" t="s">
        <v>117</v>
      </c>
      <c r="D139" s="10"/>
      <c r="E139" s="10"/>
      <c r="F139" s="10"/>
      <c r="G139" s="10"/>
      <c r="H139" s="18">
        <f>SUM(I139:J139)</f>
        <v>593459</v>
      </c>
      <c r="I139" s="18">
        <v>504153</v>
      </c>
      <c r="J139" s="18">
        <v>89306</v>
      </c>
      <c r="K139" s="18">
        <f>SUM(L139:M139)</f>
        <v>333105.92000000004</v>
      </c>
      <c r="L139" s="18">
        <v>283130.33</v>
      </c>
      <c r="M139" s="18">
        <v>49975.590000000004</v>
      </c>
      <c r="N139" s="15"/>
    </row>
    <row r="140" spans="2:14" ht="24" x14ac:dyDescent="0.25">
      <c r="B140" s="10"/>
      <c r="C140" s="10"/>
      <c r="D140" s="11" t="s">
        <v>329</v>
      </c>
      <c r="E140" s="19" t="s">
        <v>330</v>
      </c>
      <c r="F140" s="19">
        <v>572</v>
      </c>
      <c r="G140" s="19">
        <v>428</v>
      </c>
      <c r="H140" s="52"/>
      <c r="I140" s="52"/>
      <c r="J140" s="52"/>
      <c r="K140" s="52"/>
      <c r="L140" s="52"/>
      <c r="M140" s="52"/>
      <c r="N140" s="53"/>
    </row>
    <row r="141" spans="2:14" x14ac:dyDescent="0.25">
      <c r="B141" s="55"/>
      <c r="C141" s="55"/>
      <c r="D141" s="56"/>
      <c r="E141" s="56"/>
      <c r="F141" s="56"/>
      <c r="G141" s="56"/>
      <c r="H141" s="57"/>
      <c r="I141" s="57"/>
      <c r="J141" s="57"/>
      <c r="K141" s="22"/>
      <c r="L141" s="22"/>
      <c r="M141" s="22"/>
      <c r="N141" s="5"/>
    </row>
    <row r="142" spans="2:14" x14ac:dyDescent="0.25">
      <c r="B142" s="13"/>
      <c r="C142" s="13"/>
      <c r="D142" s="13"/>
      <c r="E142" s="13"/>
      <c r="F142" s="13"/>
      <c r="G142" s="13"/>
      <c r="H142" s="13"/>
      <c r="I142" s="13"/>
      <c r="J142" s="13"/>
      <c r="K142" s="13"/>
      <c r="L142" s="13"/>
      <c r="M142" s="13"/>
      <c r="N142" s="5"/>
    </row>
    <row r="143" spans="2:14" x14ac:dyDescent="0.25">
      <c r="B143" s="13"/>
      <c r="C143" s="13"/>
      <c r="D143" s="13"/>
      <c r="E143" s="13"/>
      <c r="F143" s="13"/>
      <c r="G143" s="13"/>
      <c r="H143" s="13"/>
      <c r="I143" s="13"/>
      <c r="J143" s="13"/>
      <c r="K143" s="5"/>
      <c r="L143" s="5"/>
      <c r="M143" s="5"/>
      <c r="N143" s="5"/>
    </row>
  </sheetData>
  <mergeCells count="16">
    <mergeCell ref="N7:N9"/>
    <mergeCell ref="D8:D9"/>
    <mergeCell ref="E8:E9"/>
    <mergeCell ref="D7:G7"/>
    <mergeCell ref="B7:B9"/>
    <mergeCell ref="C7:C9"/>
    <mergeCell ref="K7:M7"/>
    <mergeCell ref="K8:K9"/>
    <mergeCell ref="L8:L9"/>
    <mergeCell ref="M8:M9"/>
    <mergeCell ref="G8:G9"/>
    <mergeCell ref="F8:F9"/>
    <mergeCell ref="H7:J7"/>
    <mergeCell ref="H8:H9"/>
    <mergeCell ref="I8:I9"/>
    <mergeCell ref="J8:J9"/>
  </mergeCells>
  <pageMargins left="0.25" right="0.25" top="0.75" bottom="0.75" header="0.3" footer="0.3"/>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16C3B-1DBF-4D03-94A8-163A17D5E656}">
  <dimension ref="B1:P23"/>
  <sheetViews>
    <sheetView workbookViewId="0">
      <selection activeCell="G9" sqref="G9"/>
    </sheetView>
  </sheetViews>
  <sheetFormatPr defaultRowHeight="15" x14ac:dyDescent="0.25"/>
  <cols>
    <col min="3" max="3" width="12.7109375" customWidth="1"/>
    <col min="6" max="6" width="28.28515625" customWidth="1"/>
    <col min="11" max="11" width="23.28515625" customWidth="1"/>
    <col min="16" max="16" width="33.7109375" customWidth="1"/>
  </cols>
  <sheetData>
    <row r="1" spans="2:16" ht="15.75" x14ac:dyDescent="0.25">
      <c r="B1" s="32"/>
      <c r="C1" s="32"/>
      <c r="D1" s="32"/>
      <c r="E1" s="32"/>
      <c r="F1" s="32"/>
      <c r="G1" s="32"/>
      <c r="H1" s="32"/>
      <c r="I1" s="32"/>
      <c r="J1" s="32"/>
      <c r="K1" s="32"/>
      <c r="L1" s="32"/>
      <c r="M1" s="32"/>
      <c r="N1" s="33" t="s">
        <v>6</v>
      </c>
      <c r="O1" s="32"/>
      <c r="P1" s="32"/>
    </row>
    <row r="2" spans="2:16" ht="15.75" x14ac:dyDescent="0.25">
      <c r="B2" s="32"/>
      <c r="C2" s="32"/>
      <c r="D2" s="32"/>
      <c r="E2" s="32"/>
      <c r="F2" s="32"/>
      <c r="G2" s="32"/>
      <c r="H2" s="32"/>
      <c r="I2" s="32"/>
      <c r="J2" s="32"/>
      <c r="K2" s="32"/>
      <c r="L2" s="32"/>
      <c r="M2" s="32"/>
      <c r="N2" s="33" t="s">
        <v>7</v>
      </c>
      <c r="O2" s="32"/>
      <c r="P2" s="32"/>
    </row>
    <row r="3" spans="2:16" ht="15.75" x14ac:dyDescent="0.25">
      <c r="B3" s="32"/>
      <c r="C3" s="32"/>
      <c r="D3" s="32"/>
      <c r="E3" s="32"/>
      <c r="F3" s="32"/>
      <c r="G3" s="32"/>
      <c r="H3" s="32"/>
      <c r="I3" s="32"/>
      <c r="J3" s="32"/>
      <c r="K3" s="32"/>
      <c r="L3" s="32"/>
      <c r="M3" s="32"/>
      <c r="N3" s="33" t="s">
        <v>8</v>
      </c>
      <c r="O3" s="32"/>
      <c r="P3" s="32"/>
    </row>
    <row r="4" spans="2:16" x14ac:dyDescent="0.25">
      <c r="B4" s="32"/>
      <c r="C4" s="32"/>
      <c r="D4" s="32"/>
      <c r="E4" s="32"/>
      <c r="F4" s="32"/>
      <c r="G4" s="32"/>
      <c r="H4" s="32"/>
      <c r="I4" s="32"/>
      <c r="J4" s="32"/>
      <c r="K4" s="32"/>
      <c r="L4" s="32"/>
      <c r="M4" s="32"/>
      <c r="N4" s="32"/>
      <c r="O4" s="32"/>
      <c r="P4" s="32"/>
    </row>
    <row r="5" spans="2:16" ht="15.75" x14ac:dyDescent="0.25">
      <c r="B5" s="105" t="s">
        <v>428</v>
      </c>
      <c r="C5" s="105"/>
      <c r="D5" s="105"/>
      <c r="E5" s="105"/>
      <c r="F5" s="105"/>
      <c r="G5" s="105"/>
      <c r="H5" s="105"/>
      <c r="I5" s="105"/>
      <c r="J5" s="105"/>
      <c r="K5" s="105"/>
      <c r="L5" s="105"/>
      <c r="M5" s="105"/>
      <c r="N5" s="105"/>
      <c r="O5" s="105"/>
      <c r="P5" s="105"/>
    </row>
    <row r="6" spans="2:16" ht="15.75" x14ac:dyDescent="0.25">
      <c r="B6" s="106" t="s">
        <v>365</v>
      </c>
      <c r="C6" s="106"/>
      <c r="D6" s="106"/>
      <c r="E6" s="106"/>
      <c r="F6" s="106"/>
      <c r="G6" s="106"/>
      <c r="H6" s="106"/>
      <c r="I6" s="106"/>
      <c r="J6" s="106"/>
      <c r="K6" s="106"/>
      <c r="L6" s="106"/>
      <c r="M6" s="106"/>
      <c r="N6" s="106"/>
      <c r="O6" s="106"/>
      <c r="P6" s="106"/>
    </row>
    <row r="7" spans="2:16" x14ac:dyDescent="0.25">
      <c r="B7" s="107" t="s">
        <v>366</v>
      </c>
      <c r="C7" s="108"/>
      <c r="D7" s="108"/>
      <c r="E7" s="108"/>
      <c r="F7" s="108"/>
      <c r="G7" s="108"/>
      <c r="H7" s="108"/>
      <c r="I7" s="108"/>
      <c r="J7" s="109"/>
      <c r="K7" s="110" t="s">
        <v>367</v>
      </c>
      <c r="L7" s="111"/>
      <c r="M7" s="111"/>
      <c r="N7" s="111"/>
      <c r="O7" s="111"/>
      <c r="P7" s="112"/>
    </row>
    <row r="8" spans="2:16" ht="48.6" customHeight="1" x14ac:dyDescent="0.25">
      <c r="B8" s="79" t="s">
        <v>368</v>
      </c>
      <c r="C8" s="113" t="s">
        <v>369</v>
      </c>
      <c r="D8" s="79" t="s">
        <v>370</v>
      </c>
      <c r="E8" s="79" t="s">
        <v>371</v>
      </c>
      <c r="F8" s="79" t="s">
        <v>372</v>
      </c>
      <c r="G8" s="103" t="s">
        <v>373</v>
      </c>
      <c r="H8" s="103"/>
      <c r="I8" s="103"/>
      <c r="J8" s="103"/>
      <c r="K8" s="79" t="s">
        <v>374</v>
      </c>
      <c r="L8" s="100" t="s">
        <v>375</v>
      </c>
      <c r="M8" s="101"/>
      <c r="N8" s="101"/>
      <c r="O8" s="102"/>
      <c r="P8" s="103" t="s">
        <v>376</v>
      </c>
    </row>
    <row r="9" spans="2:16" ht="114.75" x14ac:dyDescent="0.25">
      <c r="B9" s="79"/>
      <c r="C9" s="114"/>
      <c r="D9" s="79"/>
      <c r="E9" s="79"/>
      <c r="F9" s="79"/>
      <c r="G9" s="29" t="s">
        <v>23</v>
      </c>
      <c r="H9" s="29" t="s">
        <v>377</v>
      </c>
      <c r="I9" s="29" t="s">
        <v>378</v>
      </c>
      <c r="J9" s="29" t="s">
        <v>379</v>
      </c>
      <c r="K9" s="79"/>
      <c r="L9" s="29" t="s">
        <v>23</v>
      </c>
      <c r="M9" s="34" t="s">
        <v>377</v>
      </c>
      <c r="N9" s="34" t="s">
        <v>378</v>
      </c>
      <c r="O9" s="34" t="s">
        <v>379</v>
      </c>
      <c r="P9" s="103"/>
    </row>
    <row r="10" spans="2:16" x14ac:dyDescent="0.25">
      <c r="B10" s="35">
        <v>1</v>
      </c>
      <c r="C10" s="35">
        <v>2</v>
      </c>
      <c r="D10" s="35">
        <v>3</v>
      </c>
      <c r="E10" s="35">
        <v>4</v>
      </c>
      <c r="F10" s="35">
        <v>5</v>
      </c>
      <c r="G10" s="35">
        <v>6</v>
      </c>
      <c r="H10" s="35">
        <v>7</v>
      </c>
      <c r="I10" s="35">
        <v>8</v>
      </c>
      <c r="J10" s="35">
        <v>9</v>
      </c>
      <c r="K10" s="35">
        <v>10</v>
      </c>
      <c r="L10" s="35">
        <v>11</v>
      </c>
      <c r="M10" s="35">
        <v>12</v>
      </c>
      <c r="N10" s="35">
        <v>13</v>
      </c>
      <c r="O10" s="35">
        <v>14</v>
      </c>
      <c r="P10" s="35">
        <v>15</v>
      </c>
    </row>
    <row r="11" spans="2:16" ht="24" x14ac:dyDescent="0.25">
      <c r="B11" s="11" t="s">
        <v>380</v>
      </c>
      <c r="C11" s="9"/>
      <c r="D11" s="36"/>
      <c r="E11" s="36"/>
      <c r="F11" s="36"/>
      <c r="G11" s="36"/>
      <c r="H11" s="36"/>
      <c r="I11" s="36"/>
      <c r="J11" s="36"/>
      <c r="K11" s="36"/>
      <c r="L11" s="36"/>
      <c r="M11" s="36"/>
      <c r="N11" s="36"/>
      <c r="O11" s="36"/>
      <c r="P11" s="36"/>
    </row>
    <row r="12" spans="2:16" ht="15.75" x14ac:dyDescent="0.25">
      <c r="B12" s="11" t="s">
        <v>381</v>
      </c>
      <c r="C12" s="9"/>
      <c r="D12" s="36"/>
      <c r="E12" s="36"/>
      <c r="F12" s="36"/>
      <c r="G12" s="36"/>
      <c r="H12" s="36"/>
      <c r="I12" s="36"/>
      <c r="J12" s="36"/>
      <c r="K12" s="36"/>
      <c r="L12" s="36"/>
      <c r="M12" s="36"/>
      <c r="N12" s="36"/>
      <c r="O12" s="36"/>
      <c r="P12" s="36"/>
    </row>
    <row r="13" spans="2:16" ht="15.75" x14ac:dyDescent="0.25">
      <c r="B13" s="11" t="s">
        <v>382</v>
      </c>
      <c r="C13" s="9"/>
      <c r="D13" s="36"/>
      <c r="E13" s="36"/>
      <c r="F13" s="36"/>
      <c r="G13" s="36"/>
      <c r="H13" s="36"/>
      <c r="I13" s="36"/>
      <c r="J13" s="36"/>
      <c r="K13" s="36"/>
      <c r="L13" s="36"/>
      <c r="M13" s="36"/>
      <c r="N13" s="36"/>
      <c r="O13" s="36"/>
      <c r="P13" s="36"/>
    </row>
    <row r="14" spans="2:16" ht="15.75" x14ac:dyDescent="0.25">
      <c r="B14" s="11" t="s">
        <v>383</v>
      </c>
      <c r="C14" s="9"/>
      <c r="D14" s="36"/>
      <c r="E14" s="36"/>
      <c r="F14" s="36"/>
      <c r="G14" s="36"/>
      <c r="H14" s="36"/>
      <c r="I14" s="36"/>
      <c r="J14" s="36"/>
      <c r="K14" s="36"/>
      <c r="L14" s="36"/>
      <c r="M14" s="36"/>
      <c r="N14" s="36"/>
      <c r="O14" s="36"/>
      <c r="P14" s="36"/>
    </row>
    <row r="15" spans="2:16" ht="33.6" customHeight="1" x14ac:dyDescent="0.25">
      <c r="B15" s="39" t="s">
        <v>385</v>
      </c>
      <c r="C15" s="39" t="s">
        <v>386</v>
      </c>
      <c r="D15" s="39">
        <v>2017</v>
      </c>
      <c r="E15" s="39">
        <v>2022</v>
      </c>
      <c r="F15" s="40" t="s">
        <v>388</v>
      </c>
      <c r="G15" s="60">
        <v>4</v>
      </c>
      <c r="H15" s="60"/>
      <c r="I15" s="60"/>
      <c r="J15" s="60"/>
      <c r="K15" s="40" t="s">
        <v>420</v>
      </c>
      <c r="L15" s="61">
        <v>21.036999999999999</v>
      </c>
      <c r="M15" s="61"/>
      <c r="N15" s="61"/>
      <c r="O15" s="61">
        <v>21.036999999999999</v>
      </c>
      <c r="P15" s="38"/>
    </row>
    <row r="16" spans="2:16" ht="37.15" customHeight="1" x14ac:dyDescent="0.25">
      <c r="B16" s="98"/>
      <c r="C16" s="98"/>
      <c r="D16" s="98"/>
      <c r="E16" s="98"/>
      <c r="F16" s="98" t="s">
        <v>389</v>
      </c>
      <c r="G16" s="96">
        <v>2</v>
      </c>
      <c r="H16" s="96"/>
      <c r="I16" s="96"/>
      <c r="J16" s="96"/>
      <c r="K16" s="44" t="s">
        <v>421</v>
      </c>
      <c r="L16" s="115" t="s">
        <v>431</v>
      </c>
      <c r="M16" s="115">
        <v>0</v>
      </c>
      <c r="N16" s="115">
        <v>0</v>
      </c>
      <c r="O16" s="115" t="s">
        <v>431</v>
      </c>
      <c r="P16" s="92"/>
    </row>
    <row r="17" spans="2:16" ht="37.15" customHeight="1" x14ac:dyDescent="0.25">
      <c r="B17" s="99"/>
      <c r="C17" s="99"/>
      <c r="D17" s="99"/>
      <c r="E17" s="99"/>
      <c r="F17" s="99"/>
      <c r="G17" s="97"/>
      <c r="H17" s="97"/>
      <c r="I17" s="97"/>
      <c r="J17" s="97"/>
      <c r="K17" s="44" t="s">
        <v>422</v>
      </c>
      <c r="L17" s="116"/>
      <c r="M17" s="116"/>
      <c r="N17" s="116"/>
      <c r="O17" s="116"/>
      <c r="P17" s="93"/>
    </row>
    <row r="18" spans="2:16" ht="60" x14ac:dyDescent="0.25">
      <c r="B18" s="37"/>
      <c r="C18" s="37"/>
      <c r="D18" s="37"/>
      <c r="E18" s="37"/>
      <c r="F18" s="39" t="s">
        <v>390</v>
      </c>
      <c r="G18" s="60">
        <v>80</v>
      </c>
      <c r="H18" s="37"/>
      <c r="I18" s="37"/>
      <c r="J18" s="37"/>
      <c r="K18" s="44" t="s">
        <v>423</v>
      </c>
      <c r="L18" s="62">
        <v>151</v>
      </c>
      <c r="M18" s="62"/>
      <c r="N18" s="62"/>
      <c r="O18" s="62"/>
      <c r="P18" s="38"/>
    </row>
    <row r="19" spans="2:16" ht="62.45" customHeight="1" x14ac:dyDescent="0.25">
      <c r="B19" s="96"/>
      <c r="C19" s="96"/>
      <c r="D19" s="96"/>
      <c r="E19" s="96"/>
      <c r="F19" s="98" t="s">
        <v>391</v>
      </c>
      <c r="G19" s="96" t="s">
        <v>429</v>
      </c>
      <c r="H19" s="96"/>
      <c r="I19" s="96"/>
      <c r="J19" s="96"/>
      <c r="K19" s="44" t="s">
        <v>419</v>
      </c>
      <c r="L19" s="74" t="s">
        <v>432</v>
      </c>
      <c r="M19" s="94"/>
      <c r="N19" s="94"/>
      <c r="O19" s="94"/>
      <c r="P19" s="92"/>
    </row>
    <row r="20" spans="2:16" ht="84" customHeight="1" x14ac:dyDescent="0.25">
      <c r="B20" s="97"/>
      <c r="C20" s="97"/>
      <c r="D20" s="97"/>
      <c r="E20" s="97"/>
      <c r="F20" s="99"/>
      <c r="G20" s="97"/>
      <c r="H20" s="97"/>
      <c r="I20" s="97"/>
      <c r="J20" s="97"/>
      <c r="K20" s="44" t="s">
        <v>424</v>
      </c>
      <c r="L20" s="73" t="s">
        <v>433</v>
      </c>
      <c r="M20" s="95"/>
      <c r="N20" s="95"/>
      <c r="O20" s="95"/>
      <c r="P20" s="93"/>
    </row>
    <row r="21" spans="2:16" ht="42.6" customHeight="1" x14ac:dyDescent="0.25">
      <c r="B21" s="96"/>
      <c r="C21" s="96"/>
      <c r="D21" s="96"/>
      <c r="E21" s="96"/>
      <c r="F21" s="98" t="s">
        <v>392</v>
      </c>
      <c r="G21" s="96" t="s">
        <v>430</v>
      </c>
      <c r="H21" s="96"/>
      <c r="I21" s="96"/>
      <c r="J21" s="96"/>
      <c r="K21" s="44" t="s">
        <v>425</v>
      </c>
      <c r="L21" s="75" t="s">
        <v>434</v>
      </c>
      <c r="M21" s="90"/>
      <c r="N21" s="90"/>
      <c r="O21" s="90"/>
      <c r="P21" s="92"/>
    </row>
    <row r="22" spans="2:16" ht="40.15" customHeight="1" x14ac:dyDescent="0.25">
      <c r="B22" s="97"/>
      <c r="C22" s="97"/>
      <c r="D22" s="97"/>
      <c r="E22" s="97"/>
      <c r="F22" s="99"/>
      <c r="G22" s="97"/>
      <c r="H22" s="97"/>
      <c r="I22" s="97"/>
      <c r="J22" s="97"/>
      <c r="K22" s="44" t="s">
        <v>426</v>
      </c>
      <c r="L22" s="76" t="s">
        <v>435</v>
      </c>
      <c r="M22" s="91"/>
      <c r="N22" s="91"/>
      <c r="O22" s="91"/>
      <c r="P22" s="93"/>
    </row>
    <row r="23" spans="2:16" x14ac:dyDescent="0.25">
      <c r="B23" s="104" t="s">
        <v>384</v>
      </c>
      <c r="C23" s="104"/>
      <c r="D23" s="104"/>
      <c r="E23" s="104"/>
      <c r="F23" s="104"/>
      <c r="G23" s="104"/>
      <c r="H23" s="104"/>
      <c r="I23" s="104"/>
      <c r="J23" s="104"/>
      <c r="K23" s="104"/>
      <c r="L23" s="104"/>
      <c r="M23" s="104"/>
      <c r="N23" s="104"/>
      <c r="O23" s="104"/>
      <c r="P23" s="104"/>
    </row>
  </sheetData>
  <mergeCells count="54">
    <mergeCell ref="N16:N17"/>
    <mergeCell ref="O16:O17"/>
    <mergeCell ref="P16:P17"/>
    <mergeCell ref="B16:B17"/>
    <mergeCell ref="C16:C17"/>
    <mergeCell ref="D16:D17"/>
    <mergeCell ref="E16:E17"/>
    <mergeCell ref="H16:H17"/>
    <mergeCell ref="I16:I17"/>
    <mergeCell ref="J16:J17"/>
    <mergeCell ref="L16:L17"/>
    <mergeCell ref="M16:M17"/>
    <mergeCell ref="K8:K9"/>
    <mergeCell ref="L8:O8"/>
    <mergeCell ref="P8:P9"/>
    <mergeCell ref="B23:P23"/>
    <mergeCell ref="B5:P5"/>
    <mergeCell ref="B6:P6"/>
    <mergeCell ref="B7:J7"/>
    <mergeCell ref="K7:P7"/>
    <mergeCell ref="B8:B9"/>
    <mergeCell ref="C8:C9"/>
    <mergeCell ref="D8:D9"/>
    <mergeCell ref="E8:E9"/>
    <mergeCell ref="F8:F9"/>
    <mergeCell ref="G8:J8"/>
    <mergeCell ref="F16:F17"/>
    <mergeCell ref="G16:G17"/>
    <mergeCell ref="F19:F20"/>
    <mergeCell ref="E19:E20"/>
    <mergeCell ref="D19:D20"/>
    <mergeCell ref="C19:C20"/>
    <mergeCell ref="B19:B20"/>
    <mergeCell ref="G21:G22"/>
    <mergeCell ref="H21:H22"/>
    <mergeCell ref="I21:I22"/>
    <mergeCell ref="J21:J22"/>
    <mergeCell ref="G19:G20"/>
    <mergeCell ref="H19:H20"/>
    <mergeCell ref="I19:I20"/>
    <mergeCell ref="J19:J20"/>
    <mergeCell ref="B21:B22"/>
    <mergeCell ref="C21:C22"/>
    <mergeCell ref="D21:D22"/>
    <mergeCell ref="E21:E22"/>
    <mergeCell ref="F21:F22"/>
    <mergeCell ref="N21:N22"/>
    <mergeCell ref="O21:O22"/>
    <mergeCell ref="P21:P22"/>
    <mergeCell ref="M19:M20"/>
    <mergeCell ref="N19:N20"/>
    <mergeCell ref="O19:O20"/>
    <mergeCell ref="P19:P20"/>
    <mergeCell ref="M21:M22"/>
  </mergeCell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1</vt:i4>
      </vt:variant>
    </vt:vector>
  </HeadingPairs>
  <TitlesOfParts>
    <vt:vector size="4" baseType="lpstr">
      <vt:lpstr>1 lentelė</vt:lpstr>
      <vt:lpstr>2 lentelė</vt:lpstr>
      <vt:lpstr>3 lentelė</vt:lpstr>
      <vt:lpstr>'1 lentelė'!part_8117bb64adfb467f8ae33fa607bd6b80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O</cp:lastModifiedBy>
  <cp:lastPrinted>2022-03-15T12:50:15Z</cp:lastPrinted>
  <dcterms:created xsi:type="dcterms:W3CDTF">2017-11-23T09:10:18Z</dcterms:created>
  <dcterms:modified xsi:type="dcterms:W3CDTF">2023-03-01T12:23:26Z</dcterms:modified>
</cp:coreProperties>
</file>