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Lenovo1\Desktop\000PLANO REDAKCIJOS\00 POSEDŽIAI\1 KOLEGIJOS\2025-01-29\GALUTINIAI\"/>
    </mc:Choice>
  </mc:AlternateContent>
  <xr:revisionPtr revIDLastSave="0" documentId="13_ncr:1_{258E1B50-58A8-4DF6-AFBE-A720D8F76A1B}" xr6:coauthVersionLast="41" xr6:coauthVersionMax="41" xr10:uidLastSave="{00000000-0000-0000-0000-000000000000}"/>
  <bookViews>
    <workbookView xWindow="-120" yWindow="-120" windowWidth="29040" windowHeight="15720" xr2:uid="{00000000-000D-0000-FFFF-FFFF00000000}"/>
  </bookViews>
  <sheets>
    <sheet name="1 lentelė rezultatai" sheetId="1" r:id="rId1"/>
    <sheet name=" 2 lentelė išankst sąlygos" sheetId="2" r:id="rId2"/>
    <sheet name="3 lentelė poreikis" sheetId="5" r:id="rId3"/>
  </sheets>
  <definedNames>
    <definedName name="_Hlk117169738" localSheetId="0">'1 lentelė rezultatai'!$B$72</definedName>
    <definedName name="_Hlk117169785" localSheetId="0">'1 lentelė rezultatai'!$B$83</definedName>
    <definedName name="_Hlk120091780" localSheetId="0">'1 lentelė rezultatai'!$B$69</definedName>
    <definedName name="_Hlk126322315" localSheetId="0">'1 lentelė rezultatai'!$S$9</definedName>
    <definedName name="_Hlk157089979" localSheetId="0">'1 lentelė rezultatai'!#REF!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8" i="1" l="1"/>
  <c r="L47" i="1" l="1"/>
  <c r="L23" i="1"/>
  <c r="J23" i="1"/>
  <c r="Q25" i="1"/>
  <c r="M25" i="1"/>
  <c r="I25" i="1"/>
  <c r="T79" i="1"/>
  <c r="R79" i="1"/>
  <c r="P79" i="1"/>
  <c r="N79" i="1"/>
  <c r="L79" i="1"/>
  <c r="J79" i="1"/>
  <c r="Q102" i="1"/>
  <c r="M102" i="1"/>
  <c r="I102" i="1"/>
  <c r="Q101" i="1"/>
  <c r="M101" i="1"/>
  <c r="I101" i="1"/>
  <c r="T47" i="1"/>
  <c r="R47" i="1"/>
  <c r="P47" i="1"/>
  <c r="N47" i="1"/>
  <c r="J47" i="1"/>
  <c r="I59" i="1"/>
  <c r="Q61" i="1"/>
  <c r="M61" i="1"/>
  <c r="I61" i="1"/>
  <c r="Q59" i="1"/>
  <c r="M59" i="1"/>
  <c r="T23" i="1"/>
  <c r="R23" i="1"/>
  <c r="P23" i="1"/>
  <c r="N23" i="1"/>
  <c r="Q28" i="1"/>
  <c r="M28" i="1"/>
  <c r="I28" i="1"/>
  <c r="Q34" i="1"/>
  <c r="M34" i="1"/>
  <c r="I34" i="1"/>
  <c r="Q37" i="1"/>
  <c r="M37" i="1"/>
  <c r="I37" i="1"/>
  <c r="R104" i="1" l="1"/>
  <c r="N104" i="1"/>
  <c r="J104" i="1"/>
  <c r="G107" i="1" s="1"/>
  <c r="T104" i="1"/>
  <c r="P104" i="1"/>
  <c r="Q79" i="1"/>
  <c r="I23" i="1"/>
  <c r="L104" i="1"/>
  <c r="M47" i="1"/>
  <c r="Q47" i="1"/>
  <c r="Q23" i="1"/>
  <c r="M23" i="1"/>
  <c r="M79" i="1"/>
  <c r="Q83" i="1"/>
  <c r="M83" i="1"/>
  <c r="I83" i="1"/>
  <c r="Q86" i="1"/>
  <c r="M86" i="1"/>
  <c r="I86" i="1"/>
  <c r="M95" i="1"/>
  <c r="Q92" i="1"/>
  <c r="M92" i="1"/>
  <c r="I92" i="1"/>
  <c r="Q93" i="1"/>
  <c r="M93" i="1"/>
  <c r="I93" i="1"/>
  <c r="Q97" i="1"/>
  <c r="M97" i="1"/>
  <c r="I97" i="1"/>
  <c r="Q95" i="1"/>
  <c r="I95" i="1"/>
  <c r="I52" i="1"/>
  <c r="Q52" i="1"/>
  <c r="M52" i="1"/>
  <c r="Q54" i="1"/>
  <c r="M54" i="1"/>
  <c r="I54" i="1"/>
  <c r="I47" i="1" s="1"/>
  <c r="Q44" i="1"/>
  <c r="M44" i="1"/>
  <c r="I44" i="1"/>
  <c r="Q43" i="1"/>
  <c r="M43" i="1"/>
  <c r="I43" i="1"/>
  <c r="Q42" i="1"/>
  <c r="M42" i="1"/>
  <c r="I42" i="1"/>
  <c r="Q67" i="1"/>
  <c r="M67" i="1"/>
  <c r="I67" i="1"/>
  <c r="Q72" i="1"/>
  <c r="M72" i="1"/>
  <c r="I72" i="1"/>
  <c r="Q69" i="1"/>
  <c r="M69" i="1"/>
  <c r="I69" i="1"/>
  <c r="G106" i="1" l="1"/>
  <c r="I104" i="1"/>
  <c r="M104" i="1"/>
  <c r="Q104" i="1"/>
  <c r="I79" i="1"/>
</calcChain>
</file>

<file path=xl/sharedStrings.xml><?xml version="1.0" encoding="utf-8"?>
<sst xmlns="http://schemas.openxmlformats.org/spreadsheetml/2006/main" count="607" uniqueCount="323">
  <si>
    <t>Nr.</t>
  </si>
  <si>
    <t>Kodas</t>
  </si>
  <si>
    <t>Pavadinimas, mato vnt.</t>
  </si>
  <si>
    <t xml:space="preserve">Iš viso </t>
  </si>
  <si>
    <t>1.1.</t>
  </si>
  <si>
    <t>1.1.1.</t>
  </si>
  <si>
    <t>Tikslas, uždavinys, priemonė</t>
  </si>
  <si>
    <t>1.</t>
  </si>
  <si>
    <t>Iš jų: Lietuvos Respublikos valstybės biudžeto lėšos</t>
  </si>
  <si>
    <t>Stebėsenos rodikliai</t>
  </si>
  <si>
    <t>Pradinė rodiklio reikšmė (metai)</t>
  </si>
  <si>
    <t>Iš jų: ES ir kitos tarptautinės paramos lėšos</t>
  </si>
  <si>
    <t>Ataskaitiniu laikotarpiu pasiekta rodiklio reikšmė</t>
  </si>
  <si>
    <r>
      <t xml:space="preserve">______ </t>
    </r>
    <r>
      <rPr>
        <u/>
        <sz val="12"/>
        <color theme="1"/>
        <rFont val="Times New Roman"/>
        <family val="1"/>
        <charset val="186"/>
      </rPr>
      <t>Nr.</t>
    </r>
    <r>
      <rPr>
        <sz val="12"/>
        <color theme="1"/>
        <rFont val="Times New Roman"/>
        <family val="1"/>
        <charset val="186"/>
      </rPr>
      <t xml:space="preserve"> _____</t>
    </r>
  </si>
  <si>
    <t>2.</t>
  </si>
  <si>
    <t>3.</t>
  </si>
  <si>
    <t>Eil. Nr.</t>
  </si>
  <si>
    <t>Iš viso:</t>
  </si>
  <si>
    <r>
      <t>(</t>
    </r>
    <r>
      <rPr>
        <i/>
        <sz val="11"/>
        <color theme="0" tint="-0.499984740745262"/>
        <rFont val="Times New Roman"/>
        <family val="1"/>
        <charset val="186"/>
      </rPr>
      <t>data ir registracijos numeris</t>
    </r>
    <r>
      <rPr>
        <sz val="11"/>
        <color theme="0" tint="-0.499984740745262"/>
        <rFont val="Times New Roman"/>
        <family val="1"/>
        <charset val="186"/>
      </rPr>
      <t>)</t>
    </r>
  </si>
  <si>
    <t xml:space="preserve">Siektina rodiklio reikšmė </t>
  </si>
  <si>
    <t xml:space="preserve">Siektina rodiklio tarpinė reikšmė </t>
  </si>
  <si>
    <r>
      <t xml:space="preserve">1 lentelė. Regiono plėtros plano įgyvendinimo rezultatai
</t>
    </r>
    <r>
      <rPr>
        <i/>
        <sz val="12"/>
        <color theme="0" tint="-0.499984740745262"/>
        <rFont val="Times New Roman"/>
        <family val="1"/>
        <charset val="186"/>
      </rPr>
      <t>(informacija nurodoma kaupiamuoju būdu)</t>
    </r>
  </si>
  <si>
    <t xml:space="preserve">Regiono plėtros plane suplanuotos pažangos lėšos (Eur)
</t>
  </si>
  <si>
    <t xml:space="preserve">Sudaryta sutarčių (Eur) 
</t>
  </si>
  <si>
    <t xml:space="preserve">Išmokėtos pažangos lėšos (Eur)
</t>
  </si>
  <si>
    <r>
      <t xml:space="preserve">Pastabos, paaiškinimai </t>
    </r>
    <r>
      <rPr>
        <i/>
        <sz val="9"/>
        <color theme="0" tint="-0.499984740745262"/>
        <rFont val="Times New Roman"/>
        <family val="1"/>
        <charset val="186"/>
      </rPr>
      <t xml:space="preserve">(nepasiekus / neišlaikius nors vieno stebėsenos rodiklio ar Regionų plėtros programos įgyvendinimo priežiūros plane numatytų pažangos lėšų investavimo apimčių ir terminų, žemiau esančioje skiltyje nurodoma nepasiekimo priežastis) </t>
    </r>
  </si>
  <si>
    <t>Iš jų: 
kitos lėšos</t>
  </si>
  <si>
    <t>2 lentelė. Išankstinių sąlygų įgyvendinimo rezultatai</t>
  </si>
  <si>
    <r>
      <t xml:space="preserve">Išankstinių sąlygų įgyvendinimas  
</t>
    </r>
    <r>
      <rPr>
        <i/>
        <sz val="9"/>
        <color theme="0" tint="-0.499984740745262"/>
        <rFont val="Times New Roman"/>
        <family val="1"/>
        <charset val="186"/>
      </rPr>
      <t>(nurodoma, ar išankstinės sąlygos įgyvendintos, jei sąlygos neįgyvendintos, nurodoma įgyvendinimo eiga, priežastys, kodėl neįgyvendinta, ir terminai, kada planuojama sąlygas įgyvendinti)</t>
    </r>
  </si>
  <si>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</si>
  <si>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3 lentelė. Regiono problemos ir jų giluminės priežastys</t>
  </si>
  <si>
    <t xml:space="preserve">Nuo Regionų plėtros programos įgyvendinimo pradžios iki ataskaitinio laikotarpio pabaigos regiono plėtros plane suplanuotų ES ir kitos tarptautinės paramos lėšų dalis nuo Regionų plėtros programoje regionui numatytų lėšų (proc.) </t>
  </si>
  <si>
    <t xml:space="preserve">Nuo Regionų plėtros programos įgyvendinimo pradžios iki ataskaitinio laikotarpio pabaigos išmokėtų ES ir kitos tarptautinės paramos lėšų dalis nuo Regionų plėtros programoje regionui numatytų lėšų (proc.) </t>
  </si>
  <si>
    <t xml:space="preserve">Nuo Regionų plėtros programos įgyvendinimo pradžios iki ataskaitinio laikotarpio pabaigos skirtų ES ir kitos tarptautinės paramos lėšų dalis pagal sudarytas sutartis nuo Regionų plėtros programoje regionui numatytų lėšų (proc.) </t>
  </si>
  <si>
    <r>
      <t xml:space="preserve">Išankstinės sąlygos
</t>
    </r>
    <r>
      <rPr>
        <i/>
        <sz val="9"/>
        <color theme="0" tint="-0.499984740745262"/>
        <rFont val="Times New Roman"/>
        <family val="1"/>
        <charset val="186"/>
      </rPr>
      <t>(nurodomos Regionų plėtros programoje nustatytos išankstinės sąlygos (strategijų, planų, žemėlapių ar kitų dokumentų, tvirtinamų kompetentingų institucijų, parengimas), išskyrus  atvejus, kai visi išankstinių sąlygų reikalavimai nustatyti projekto lygmeniu)</t>
    </r>
  </si>
  <si>
    <t>Tikslas: Didinti regiono turistinį ir investicinį patrauklumą</t>
  </si>
  <si>
    <t xml:space="preserve">Poveikio: Gyventojų užimtumo lygis (15–64 metų) | procentai </t>
  </si>
  <si>
    <t>69,9
(2020)</t>
  </si>
  <si>
    <t>21,6
(2019)</t>
  </si>
  <si>
    <t>Rezultato: Sukurtos arba atkurtos teritorijos, naudojamos ekonominei, rekreacinei ar turizmo paskirčiai | 
Hektarai</t>
  </si>
  <si>
    <t>1.2.</t>
  </si>
  <si>
    <t>Rezultato: Metinis konsoliduotų viešųjų paslaugų vartotojų skaičius |  vartotojai per metus</t>
  </si>
  <si>
    <t xml:space="preserve">Uždavinys: Padidinti turizmo ir kultūros  objektų pasiekiamumą ir sudaryti sąlygas paslaugų plėtrai </t>
  </si>
  <si>
    <t>Uždavinys: Modernizuoti ir sukurti investicijoms ir verslo plėtrai palankią aplinką</t>
  </si>
  <si>
    <t xml:space="preserve">2. </t>
  </si>
  <si>
    <t>Tikslas: Skatinti tvarų judumą, didinant  eismo saugumą</t>
  </si>
  <si>
    <t>2.1.</t>
  </si>
  <si>
    <t xml:space="preserve">Poveikio: Šiltnamio efektą sukeliančių dujų išmetimas 1 gyventojui – gyventojų kelionių įtaka (lengvųjų automobilių, motociklų, mopedų ir viešojo transporto naudojimas) | tonos </t>
  </si>
  <si>
    <t>2,13
(2021)</t>
  </si>
  <si>
    <t xml:space="preserve">Uždavinys: Padidinti tvarų judumą regione, įgyvendinant darnaus judumo priemones miestuose </t>
  </si>
  <si>
    <t>2.1.1.</t>
  </si>
  <si>
    <t xml:space="preserve">Tikslas: Didinti  poveikio klimatui neutralumo priemonių efektyvumą ir mastą  </t>
  </si>
  <si>
    <t>Poveikio: Gyventojų, aprūpinamų geriamojo vandens tiekimo paslaugomis, dalis, palyginti su visais gyventojais | Procentai</t>
  </si>
  <si>
    <t>82,4
(2020)</t>
  </si>
  <si>
    <t>1,64
(2021)</t>
  </si>
  <si>
    <t>5
(2020)</t>
  </si>
  <si>
    <t>57
(2020)</t>
  </si>
  <si>
    <t>Poveikio: Nepralaidžių dangų ir žaliosios infrastruktūros plotų santykis 1 500 gyv./km2 ir didesnio tankumo teritorijoje  |  Santykis, dešimtainė trupmena</t>
  </si>
  <si>
    <t xml:space="preserve">Poveikio: Sąvartynuose šalinamų komunalinių atliekų dalis  | Procentai </t>
  </si>
  <si>
    <t xml:space="preserve">Poveikio: Paruoštų pakartotinai naudoti ir perdirbtų komunalinių atliekų dalis  |  Procentai </t>
  </si>
  <si>
    <t>3.1.</t>
  </si>
  <si>
    <t>Uždavinys: Modernizuoti ir plėtoti geriamojo vandens tiekimo ir nuotekų tvarkymo infrastruktūrą</t>
  </si>
  <si>
    <t xml:space="preserve">Rezultato: Dviračiams skirtos infrastruktūros naudotojų skaičius per metus  | Naudotojai per metus </t>
  </si>
  <si>
    <t>Rezultato: Gyventojai, prisijungę prie patobulintų viešojo vandens tiekimo sistemų | asmenys</t>
  </si>
  <si>
    <t>Rezultato: Gyventojai, prisijungę bent prie antrinių viešojo nuotekų valymo įrenginių | asmenys</t>
  </si>
  <si>
    <t>3.2.</t>
  </si>
  <si>
    <t>Uždavinys: Sumažinti aplinkos taršą</t>
  </si>
  <si>
    <t>Rezultato: Surinktos atskirai išrūšiuotos atliekos |  tonos per metus</t>
  </si>
  <si>
    <t>Rezultato: Gyventojai, galintys naudotis nauja ar patobulinta žaliąja infrastruktūra | asmenys</t>
  </si>
  <si>
    <t>3.1.1.</t>
  </si>
  <si>
    <t>3.2.1.</t>
  </si>
  <si>
    <t>4.</t>
  </si>
  <si>
    <t>Tikslas: Didinti švietimo paslaugų prieinamumą ir kokybę</t>
  </si>
  <si>
    <t xml:space="preserve">Poveikio: 3–5 metų vaikų, ugdomų švietimo įstaigose, dalis  |  procentai </t>
  </si>
  <si>
    <t>84,2
(2022)</t>
  </si>
  <si>
    <t>Poveikio: Negalią turinčių mokinių, ugdomų įtraukiuoju būdu bendros paskirties švietimo įstaigose (bendrosiose klasėse), dalis | Procentai</t>
  </si>
  <si>
    <t>43
(2022-2023 m. m.)</t>
  </si>
  <si>
    <t>4.1.</t>
  </si>
  <si>
    <t>Uždavinys: Padidinti švietimo paslaugų  prieinamumą</t>
  </si>
  <si>
    <t>Rezultato: Naujos arba modernizuotos švietimo infrastruktūros naudotojų skaičius per metus | Naudotojai per metus</t>
  </si>
  <si>
    <t>Rezultato: Naujos arba modernizuotos vaikų priežiūros infrastruktūros naudotojų skaičius per metus| Naudotojai per metus</t>
  </si>
  <si>
    <t>Rezultato: Mokyklų, kuriose buvo įdiegtos universalaus dizaino ir kitos inžinerinės priemonės, aplinką pritaikant asmenims turintiems negalią, dalis nuo visų mokyklų |procentas</t>
  </si>
  <si>
    <t>4.1.1.</t>
  </si>
  <si>
    <t xml:space="preserve">5. </t>
  </si>
  <si>
    <t>Tikslas: Didinti socialinių ir sveikatos priežiūros paslaugų prieinamumą ir kokybę</t>
  </si>
  <si>
    <t>Poveikio: Socialines paslaugas gaunančių tikslinės grupės asmenų dalis nuo bendro su skurdo rizika ir sociainė atskirtimi susiduriančių gyventojų skaičiaus | Procentai</t>
  </si>
  <si>
    <t>14
(2020)</t>
  </si>
  <si>
    <t>Poveikio: Patenkintas socialinio būsto poreikis nuo tokią teisę turinčių asmenų (šeimų) skaičiaus | procentai</t>
  </si>
  <si>
    <t>59,4
(2022)</t>
  </si>
  <si>
    <t>Poveikio: Prevencinėmis priemonėmis išvengiamas mirtingumas (standartizuotas) |
Mirusiųjų skaičius 100 tūkst. Gyventojų</t>
  </si>
  <si>
    <t>289
(2020)</t>
  </si>
  <si>
    <t>Poveikio: Gydymo priemonėmis išvengiamas mirtingumas |  Mirusiųjų skaičius 100 tūkst. Gyventojų</t>
  </si>
  <si>
    <t>192
(2020)</t>
  </si>
  <si>
    <t>5.1.</t>
  </si>
  <si>
    <t>Uždavinys: Plėtoti socialinių paslaugų infrastruktūrą ir paslaugų įvairovę</t>
  </si>
  <si>
    <t>Rezultato: Asmenų, turinčių intelekto ir (ar) psichikos negalią, gavusių paslaugas naujoje ar modernizuotoje infrastruktūroje skaičius per metus | asmenys per metus</t>
  </si>
  <si>
    <t>Rezultato: Socialiai pažeidžiamų, socialinę riziką (atskirtį) patiriančių asmenų, gavusių paslaugas naujoje ar modernizuotoje infrastruktūroje skaičius per metus |asmenys per metus</t>
  </si>
  <si>
    <t>Rezultato: Naujos arba modernizuotos socialinės rūpybos infrastruktūros naudotojų skaičius per metus | naudotojai per metus</t>
  </si>
  <si>
    <t>5.2.</t>
  </si>
  <si>
    <t>Rezultato: Naujų arba modernizuotų socialinių būstų naudotojų skaičius per metus | Naudotojai per metus</t>
  </si>
  <si>
    <t>5.3.</t>
  </si>
  <si>
    <t>Rezultato: Asmenų, po dalyvavimo veiklose, pagerinusių sveikatos raštingumo kompetenciją, dalis | Procentai</t>
  </si>
  <si>
    <t>Uždavinys: Užtikrinti socialinio būsto prieinamumą</t>
  </si>
  <si>
    <t>Uždavinys: Plėtoti prevencines gyventojų sveikatos išsaugojimo ir stiprinimo priemones</t>
  </si>
  <si>
    <t>Rezultato: Asmenų, palankiai vertinančių visuomenės sveikatos priežiūros paslaugų kokybę, dalis | Procentai</t>
  </si>
  <si>
    <t>5.4.</t>
  </si>
  <si>
    <t>Poveikio: Pridėtinė vertė gamybos sąnaudomis pagal veiklos vykdymo vietą (nefinansinių įmonių), tenkanti vienam dirbančiajam per metus | tūkst. Eurų</t>
  </si>
  <si>
    <t>Priemonė: Švietimo paslaugų prieinamumo ir kokybės gerinimas</t>
  </si>
  <si>
    <t xml:space="preserve">Priemonė: Socialinių paslaugų infrastruktūros ir paslaugų plėtra </t>
  </si>
  <si>
    <t>5.3.1.</t>
  </si>
  <si>
    <t>5.2.1.</t>
  </si>
  <si>
    <t xml:space="preserve">Priemonė: Sveikatos prevencijos skatinimas </t>
  </si>
  <si>
    <t>Priemonė: Darbo vietų pasiekiamumo ir paslaugų prieinamumo didinimas</t>
  </si>
  <si>
    <t xml:space="preserve">Priemonė: Vandentvarkos sistemų plėtra ir modernizavimas </t>
  </si>
  <si>
    <t xml:space="preserve">Priemonė: Aplinkos taršos mažinimas </t>
  </si>
  <si>
    <t>1.2.1.</t>
  </si>
  <si>
    <t xml:space="preserve">Priemonė: Tvari Telšių miesto plėtra </t>
  </si>
  <si>
    <t>P.B.2.0067</t>
  </si>
  <si>
    <t>Produkto: Naujos arba modernizuotos švietimo infrastruktūros mokymo klasių talpumas| Asmenys</t>
  </si>
  <si>
    <t>Produkto: Mokyklos, kuriose buvo įdiegtos universalaus dizaino ir kitos inžinerinės priemonės pritaikant aplinką asmenims turintiems negalią |  Skaičius</t>
  </si>
  <si>
    <t>0
(2023)</t>
  </si>
  <si>
    <t xml:space="preserve">P.S.2.1025 </t>
  </si>
  <si>
    <t xml:space="preserve">P.B.2.0066 </t>
  </si>
  <si>
    <t>Produkto: Naujos arba modernizuotos vaikų priežiūros infrastruktūros mokymo klasių talpumas | Asmenys</t>
  </si>
  <si>
    <t>Produkto: Sukurtų naujų ikimokyklinio ugdymo vietų skaičius | Skaičius</t>
  </si>
  <si>
    <t xml:space="preserve">P.S.2.1024 </t>
  </si>
  <si>
    <t>R.B.2.2071</t>
  </si>
  <si>
    <t>R.B.2.2070</t>
  </si>
  <si>
    <t>R.S.2.3026</t>
  </si>
  <si>
    <t>R.B.2.2064</t>
  </si>
  <si>
    <t>P.S.2.1035</t>
  </si>
  <si>
    <t>P.B.2.0058</t>
  </si>
  <si>
    <t>RCR41, R.B.2.2041</t>
  </si>
  <si>
    <t>RCR42, R.B.2.2042</t>
  </si>
  <si>
    <t>Produkto: Nauji arba atnaujinti geriamojo vandens ruošimo pajėgumai | m3/parą</t>
  </si>
  <si>
    <t>P.S.2.1013</t>
  </si>
  <si>
    <t>RCO31, P.B.2.0031</t>
  </si>
  <si>
    <t>RCO32
P.B.2.0032</t>
  </si>
  <si>
    <t>5.1.1.</t>
  </si>
  <si>
    <t>R.S.2.3523</t>
  </si>
  <si>
    <t>R.S.2.3526</t>
  </si>
  <si>
    <t>P.S.2.1519</t>
  </si>
  <si>
    <t>Produkto: Asmenys, dalyvavę sveikatos raštingumo didinimo veiklose|   asmenys</t>
  </si>
  <si>
    <t>P.B.2.0518</t>
  </si>
  <si>
    <t>Produkto: Paramą gavusių nacionalinio, regionų ar vietos lygmens viešojo administravimo ar viešąsias paslaugas teikiančių įstaigų skaičius</t>
  </si>
  <si>
    <t>P.B.2.0065</t>
  </si>
  <si>
    <t>Produkto: Naujų arba modernizuotų socialinių būstų talpumas | asmenys</t>
  </si>
  <si>
    <t>R.B.2.2067</t>
  </si>
  <si>
    <t>R.S.2.3031</t>
  </si>
  <si>
    <t>R.S.2.3033</t>
  </si>
  <si>
    <t>R.B.2.2074</t>
  </si>
  <si>
    <t>Produkto: Paslaugų intelekto ir (ar) psichikos negalią turintiems asmenims vietų skaičius naujoje ar modernizuotoje infrastruktūroje, skaičius</t>
  </si>
  <si>
    <t>Produkto: Paslaugų socialiai pažeidžiamiems, socialinę riziką (atskirtį) patiriantiems asmenims vietų skaičius naujoje ar modernizuotoje infrastruktūroje, skaičius</t>
  </si>
  <si>
    <t>P.B.2.0070</t>
  </si>
  <si>
    <t>P.S.2.1031</t>
  </si>
  <si>
    <t>P.S.2.1030</t>
  </si>
  <si>
    <t>Produkto: Naujos arba modernizuotos socialinės rūpybos infrastruktūros (ne būsto) talpumas | asmenys per metus</t>
  </si>
  <si>
    <t>R.S.2.3038</t>
  </si>
  <si>
    <t>Rezultato: Sukurtos arba atkurtos teritorijos, naudojamos ekonominei veiklai | hektarai</t>
  </si>
  <si>
    <t>R.S.2.3039</t>
  </si>
  <si>
    <t>R.S.2.3040</t>
  </si>
  <si>
    <t>R.S.2.3025</t>
  </si>
  <si>
    <t>Rezultato: Dviračiams skirtos infrastruktūros metinis naudotojų skaičius | Naudotojai per metus</t>
  </si>
  <si>
    <t>P.B.2.0076</t>
  </si>
  <si>
    <t>Produkto: Integruoti teritorinio vystymo projektai | projektai</t>
  </si>
  <si>
    <t>P.B.2.0114</t>
  </si>
  <si>
    <t>Produkto:  Atviros erdvės, sukurtos arba atkurtos miestų teritorijose | kvadratiniai metrai</t>
  </si>
  <si>
    <t>P.S.2.1039</t>
  </si>
  <si>
    <t>Produkto: Sukurtos arba atkurtos atviros erdvės | kvadratiniai metrai</t>
  </si>
  <si>
    <t>Produkto: Dviračiams skirta infrastruktūra, kuriai suteikta parama | kilometrai</t>
  </si>
  <si>
    <t>R.N.2. 5720</t>
  </si>
  <si>
    <t>Rezultato: Sukurtos arba atkurtos teritorijos, naudojamos ekonominei, rekreacinei ar turizmo paskirčiai | hektarai</t>
  </si>
  <si>
    <t>RCR103
R.B.2.2103</t>
  </si>
  <si>
    <t>RCO107
P.B.2.0107</t>
  </si>
  <si>
    <t>Produkto: Investicijos į rūšiuojamojo atliekų surinkimo įrenginius | eurai</t>
  </si>
  <si>
    <t>Produkto: Įgyvendintos viešinimo kampanijos atliekų prevencijos ir tvarkymo temomis | skaičius</t>
  </si>
  <si>
    <t>P.S.2.1015</t>
  </si>
  <si>
    <t>RCR95
R.B.2.2095</t>
  </si>
  <si>
    <t>Produkto: Žalioji infrastruktūra, kuriai suteikta parama kitais nei prisitaikymo prie klimato kaitos tikslais | hektarai</t>
  </si>
  <si>
    <t>RCO36
P.B.2.0036</t>
  </si>
  <si>
    <t>Produkto: Naujos arba modernizuotos sveikatos priežiūros infrastruktūros talpumas | asmenys per metus</t>
  </si>
  <si>
    <t>P.B.2.0069
P-11-002-02-11-01-31
RCO69</t>
  </si>
  <si>
    <t>Rezultato: Naujos arba modernizuotos sveikatos priežiūros infrastruktūros naudotojų skaičius per metus | naudotojai per metus</t>
  </si>
  <si>
    <t>R.B.2.2073
R-11-002-02-11-01-28
RCR73</t>
  </si>
  <si>
    <t>5.4.1.</t>
  </si>
  <si>
    <t>5.</t>
  </si>
  <si>
    <t>Uždavinys: Užtikrinti ilgalaikės priežiūros paslaugų prieinamumą</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</si>
  <si>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</si>
  <si>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Savivaldybės tarybos patvirtintas darnaus judumo mieste planas, kurio parengimas finansuotas 2014–2020 m. ES fondų lėšomis.</t>
  </si>
  <si>
    <t>Pagal Lietuvos Respublikos alternatyviųjų degalų įstatymo nuostatas  parengtas ir patvirtintas viešųjų ir pusiau viešųjų elektromobilių įkrovimo prieigų vietinės reikšmės keliuose planas iki 2030 m.</t>
  </si>
  <si>
    <t>Pagal Juodųjų dėmių nustatymo, tyrimo ir šalinimo reikalavimų ir tvarkos aprašą, patvirtintą Lietuvos Respublikos susisiekimo ministro 2022 m. sausio 27 d. įsakymu Nr.351 „Dėl Juodųjų dėmių nustatymo, tyrimo ir šalinimo reikalavimų ir tvarkos aprašo patvirtinimo“, nustatytos juodosios dėmės ir avaringos vietos vietinės reikšmės keliuose ir gatvėse.</t>
  </si>
  <si>
    <t>Neplanuojama veikla, kuriai taikoma ši išankstinė sąlyga.</t>
  </si>
  <si>
    <t>Projekto veiklų atitiktis geriamojo vandens tiekimo ir nuotekų tvarkymo infrastruktūros plėtros planui.</t>
  </si>
  <si>
    <t>Veiklų atitiktis patvirtintiems regioniniams ir (ar) savivaldybių atliekų prevencijos ir tvarkymo planams, parengtiems Valstybiniam atliekų prevencijos ir tvarkymo 2021–2027 m. planui įgyvendinti.</t>
  </si>
  <si>
    <t>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</si>
  <si>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</si>
  <si>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</si>
  <si>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</si>
  <si>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Poveikio: Gyventojų, aprūpinamų centralizuotai teikiamomis nuotekų tvarkymo paslaugomis, dalis, palyginti su visais gyventojais | Procentai</t>
  </si>
  <si>
    <t>73,8
(2020)</t>
  </si>
  <si>
    <t>2022-2030 M. TELŠIŲ REGIONO PLĖTROS PLANO</t>
  </si>
  <si>
    <t>1,64
(2023)</t>
  </si>
  <si>
    <t>2,13
(2023)</t>
  </si>
  <si>
    <t>2024  METŲ ĮGYVENDINIMO ATASKAITA</t>
  </si>
  <si>
    <t xml:space="preserve">RPPl pažangos priemonėje numatytos veiklos, skirtos ilgalaikės priežiūros paslaugų plėtrai savivaldybėse, ir su Sveikatos apsaugos ministerija suderintas regiono ilgalaikės priežiūros paslaugų savivaldybėse organizavimo ir infrastruktūros, reikalingos ilgalaikės priežiūros paslaugų teikimui, modernizavimo žemėlapis (išteklių ir poreikių analizė). Regiono plėtros taryba Sveikatos apsaugos ministerijos raštišką pritarimą pateiktam derinti RPPl pažangos priemonės pagrindimo aprašui, kuriame pateikta informacija, parengta pagal regioninės pažangos priemonės Nr. 11-002-02-11-02 (RE) „Užtikrinti ilgalaikės priežiūros paslaugų plėtrą“ finansavimo gairių 1 priedą, gavo 2024 m. balandžio 30 d.  </t>
  </si>
  <si>
    <t>2024–2029 m. Telšių miesto tvarios plėtros strategija  patvirtinta Telšių rajono savivaldybės tarybos 2024 m. gegužės 30 d. sprendimu Nr. T1-214. Veiklos šiai strategijai įgyvendinti numatytos Plano pažangos priemonėje "Tvari Telšių miesto plėtra " atsižvelgiant į šią strategiją.</t>
  </si>
  <si>
    <t>2024–2029 m. Telšių regiono funkcinės zonos strategija patvirtinta visose Telšių regiono savivaldybių tarybose 2024 m. gegužės 30 d.:  Mažeikių rajono savivaldybės tarybos sprendimu Nr. T1-177,  Plungės rajono savivaldybės tarybos sprendimu Nr. T1-144, Rietavo savivaldybės tarybos sprendimu Nr. T1-86, Telšių rajono savivaldybės tarybos sprendimu Nr. T1-215.
Veiklos šiai strategijai įgyvendinti numatytos 2022–2030 m. Telšių regiono plėtros plano (toliau – RPPl) pažangos priemonėje "Darbo vietų pasiekiamumo ir paslaugų prieinamumo didinimas"  atsižvelgiant į šią strategiją.</t>
  </si>
  <si>
    <t>Veiklos RPPl pažangos priemonėje numatytos atsižvelgiant į šiuos geriamojo vandens tiekimo ir nuotekų tvarkymo infrastruktūros plėtros planus:
 - Mažeikių rajono savivaldybės geriamojo vandens tiekimo ir nuotekų tvarkymo infrastruktūros plėtros planą, patvirtintą Mažeikių rajono savivaldybės tarybos 2009 m. sausio 30 d. sprendimu Nr. T1-14,  pakeistą  2020 m. rugpjūčio 28 d. sprendimu Nr. T1-212. 
- Plungės rajono savivaldybės geriamojo vandens tiekimo ir nuotekų tvarkymo infrastruktūros plėtros planą, patvirtintą Plungės rajono savivaldybės tarybos 2022 m. rugsėjo 22 d. sprendimu Nr. T1-201. 
- Rietavo savivaldybės vandens tiekimo ir nuotekų tvarkymo infrastruktūros plėtros specialųjį planą, patvirtintą Rietavo savivaldybės tarybos 2021 m. rugsėjo 16 d.  sprendimu Nr. T1-125.
- Telšių rajono savivaldybės geriamojo vandens tiekimo ir nuotekų tvarkymo infrastruktūros plėtros planą, patvirtintą Telšių rajono savivaldybės tarybos 2022 m. gruodžio 15 d. sprendimu Nr. T1-411.</t>
  </si>
  <si>
    <t>Veiklos RPPl  pažangos priemonėje numatytos atsižvelgiant į šiuos patvirtintus regioninį ir savivaldybių atliekų prevencijos ir tvarkymo planus, parengtus Valstybiniam atliekų prevencijos ir tvarkymo 2021–2027 m. planui įgyvendinti:
- Telšių regiono atliekų prevencijos ir tvarkymo 
2021–2027 m. planą, patvirtintą Telšių regiono plėtros tarybos  2023 m. balandžio 4 d. sprendimu Nr. K/S-6 .
- Mažeikių rajono savivaldybės Mažeikių rajono atliekų prevencijos ir tvarkymo 2021-2027 m. planą, patvirtintą Mažeikių rajono savivaldybės tarybos 2023 m. lapkričio 30 d. sprendimu Nr. T1-352.
- Plungės rajono savivaldybės atliekų prevencijos ir tvarkymo 2021–2027 metų planą, patvirtintą Plungės rajono savivaldybės tarybos 2023 m. spalio 26 d. sprendimu Nr. T1-279.
- Rietavo savivaldybės atliekų prevencijos ir tvarkymo 2021–2027 metų planą, patvirtintą Rietavo savivaldybės tarybos 2023 m. spalio 19 d. sprendimu Nr. T1-92.
- Telšių rajono savivaldybės atliekų prevencijos ir tvarkymo planą, patvirtintą Telšių rajono savivaldybės tarybos 2023 m. spalio 26 d.  sprendimu Nr. T1-307.</t>
  </si>
  <si>
    <t xml:space="preserve">Parengtas Perėjimo nuo institucinės globos prie šeimoje ir bendruomenėje teikiamų paslaugų Telšių regiono žemėlapis, suderintas su Socialinės apsaugos ir darbo ministerija, patvirtintas Telšių regiono plėtros tarybos kolegijos 2023 m. spalio 4 d. sprendimu  Nr. K/S-29. 
Patvirtintoje RPPl  pažangos priemonėje numatytos veiklos, skirtos institucinės globos pertvarkai įgyvendinti,  atsižvelgiant į šį žemėlapį. </t>
  </si>
  <si>
    <t>Rezultato: Sukurtos arba atkurtos teritorijos, naudojamos ekonominei veiklai | Hektarai</t>
  </si>
  <si>
    <t>Rezultato: Sukurtos arba atkurtos teritorijos, naudojamos ekonominei, rekreacinei ar turizmo paskirčiai | Hektarai</t>
  </si>
  <si>
    <t>R.N.2.5720</t>
  </si>
  <si>
    <t xml:space="preserve"> </t>
  </si>
  <si>
    <t>2627
(2022)</t>
  </si>
  <si>
    <t>878
(2022)</t>
  </si>
  <si>
    <t>9,6
(2022)</t>
  </si>
  <si>
    <t>Produkto: Gyventojai, galintys naudotis nauja ar patobulinta žaliąja infrastruktūra | asmenys</t>
  </si>
  <si>
    <t>Priemonė: Ilgalaikės priežiūros paslaugų plėtra</t>
  </si>
  <si>
    <t>2024 m. rugpjūčio 5 d., įgyvendinant išankstinę sąlygą „Miestams, turintiems daugiau kaip 20 000 gyventojų, parengti ir patvirtinti žalinimo planai pagal aplinkos ministro patvirtintą metodiką žalinimo planams rengti”, sudaryta sutartis dėl Mažeikių miesto žalinimo plano parengimo, rangovas MB “Bluma collective” (305996850). Sutartis galioja iki 2025 m. balandžio 5 d. Planuojama, kad Mažeikių miesto žalinimo planas bus parengtas ir patvirtintas Mažeikių rajono savivaldybės taryboje 2025 m. sausio–vasario mėn.</t>
  </si>
  <si>
    <t>Telšių, Plungės rajonų ir Rietavo savivaldybės veiklų, kurioms taikoma ši išankstinė sąlyga, neplanuoja.</t>
  </si>
  <si>
    <t>Mažeikių rajono savivaldybės tarybos 2024 m. gegužės 30 d. sprendimas Nr. T1-178 „Dėl Mažeikių rajono savivaldybės tarybos 2017 m. spalio 27 d. sprendimo Nr. T1-286 „Dėl Mažeikių miesto darnaus judumo plano patvirtinimo“ pakeitimo“. Telšių rajono savivaldybės tarybos 2024 m. lapkričio 28 d. sprendimas Nr. T1-415 „Dėl Telšių rajono savivaldybės tarybos 2018 m. gegužės 31 d. sprendimo Nr. T1-166 „Dėl Telšių miesto darnaus judumo plano patvirtinimo“ pakeitimo“.</t>
  </si>
  <si>
    <t>0
(2022)</t>
  </si>
  <si>
    <t>Rezultato: Asmenų, kurie po dalyvavimo veiklose pagerino sveikatos raštingumo kompetenciją, dalis | procentai</t>
  </si>
  <si>
    <t>PATVIRTINTA</t>
  </si>
  <si>
    <t>Telšių regiono plėtros tarybos</t>
  </si>
  <si>
    <t xml:space="preserve">71,3
</t>
  </si>
  <si>
    <t xml:space="preserve">73,5
</t>
  </si>
  <si>
    <t xml:space="preserve">32
</t>
  </si>
  <si>
    <t xml:space="preserve">26
</t>
  </si>
  <si>
    <t xml:space="preserve">0
</t>
  </si>
  <si>
    <t xml:space="preserve">2346,82
</t>
  </si>
  <si>
    <t xml:space="preserve">10600
</t>
  </si>
  <si>
    <t xml:space="preserve">19300
</t>
  </si>
  <si>
    <t xml:space="preserve">2362,57
</t>
  </si>
  <si>
    <t xml:space="preserve">34
</t>
  </si>
  <si>
    <t xml:space="preserve">22404320,85
</t>
  </si>
  <si>
    <t xml:space="preserve">8,34
</t>
  </si>
  <si>
    <r>
      <t>330480</t>
    </r>
    <r>
      <rPr>
        <sz val="9"/>
        <rFont val="Times New Roman"/>
        <family val="1"/>
        <charset val="186"/>
      </rPr>
      <t xml:space="preserve">
</t>
    </r>
  </si>
  <si>
    <t xml:space="preserve">7,9
</t>
  </si>
  <si>
    <t xml:space="preserve">33,95
</t>
  </si>
  <si>
    <t xml:space="preserve">330480
</t>
  </si>
  <si>
    <t xml:space="preserve">13
</t>
  </si>
  <si>
    <t xml:space="preserve">123000
</t>
  </si>
  <si>
    <t xml:space="preserve">2,13
</t>
  </si>
  <si>
    <t xml:space="preserve">2,12
</t>
  </si>
  <si>
    <t xml:space="preserve">25700
</t>
  </si>
  <si>
    <t xml:space="preserve">7
</t>
  </si>
  <si>
    <t xml:space="preserve">22,679
</t>
  </si>
  <si>
    <t>Produkto: Įgyvendintos darnaus judumo priemonės, skaičius</t>
  </si>
  <si>
    <t>Produkto: Dviračiams skirta infrastruktūra, kuriai suteikta parama, kilometrai</t>
  </si>
  <si>
    <t xml:space="preserve">82,4
</t>
  </si>
  <si>
    <t xml:space="preserve">88
</t>
  </si>
  <si>
    <t xml:space="preserve">92
</t>
  </si>
  <si>
    <t xml:space="preserve">73,8
</t>
  </si>
  <si>
    <t xml:space="preserve">1,64
</t>
  </si>
  <si>
    <t xml:space="preserve">1,63
</t>
  </si>
  <si>
    <t xml:space="preserve">4,5
</t>
  </si>
  <si>
    <t xml:space="preserve">1
</t>
  </si>
  <si>
    <t xml:space="preserve">68
</t>
  </si>
  <si>
    <t xml:space="preserve">61
</t>
  </si>
  <si>
    <t xml:space="preserve">3230
</t>
  </si>
  <si>
    <t xml:space="preserve">1859
</t>
  </si>
  <si>
    <t xml:space="preserve">264
</t>
  </si>
  <si>
    <t xml:space="preserve">14,187
</t>
  </si>
  <si>
    <t xml:space="preserve">2828
</t>
  </si>
  <si>
    <t>Rezultato: Viešojo nuotekų surinkimo tinklo naujų arba atnaujintų vamzdynų ilgis, km</t>
  </si>
  <si>
    <t>Rezultato: Nauji arba atnaujinti nuotekų valymo pajėgumai, Gyventojų ekvivalentas</t>
  </si>
  <si>
    <t xml:space="preserve">4495
</t>
  </si>
  <si>
    <t xml:space="preserve">30415
</t>
  </si>
  <si>
    <t xml:space="preserve">4007929
</t>
  </si>
  <si>
    <t xml:space="preserve">5
</t>
  </si>
  <si>
    <t xml:space="preserve">84,2
</t>
  </si>
  <si>
    <t xml:space="preserve">90
</t>
  </si>
  <si>
    <t xml:space="preserve">45,2
</t>
  </si>
  <si>
    <t xml:space="preserve">43
</t>
  </si>
  <si>
    <t xml:space="preserve">2627
</t>
  </si>
  <si>
    <t xml:space="preserve">1090
</t>
  </si>
  <si>
    <t xml:space="preserve">878
</t>
  </si>
  <si>
    <t xml:space="preserve">9,6
</t>
  </si>
  <si>
    <t xml:space="preserve">17,3
</t>
  </si>
  <si>
    <t xml:space="preserve">3385
</t>
  </si>
  <si>
    <t xml:space="preserve">4
</t>
  </si>
  <si>
    <t xml:space="preserve">1102
</t>
  </si>
  <si>
    <t xml:space="preserve">212
</t>
  </si>
  <si>
    <t xml:space="preserve">15
</t>
  </si>
  <si>
    <t xml:space="preserve">22
</t>
  </si>
  <si>
    <t xml:space="preserve">61,2
</t>
  </si>
  <si>
    <t xml:space="preserve">59,4
</t>
  </si>
  <si>
    <t xml:space="preserve">289
</t>
  </si>
  <si>
    <t xml:space="preserve">170
</t>
  </si>
  <si>
    <t xml:space="preserve">156
</t>
  </si>
  <si>
    <t xml:space="preserve">192
</t>
  </si>
  <si>
    <t xml:space="preserve">157
</t>
  </si>
  <si>
    <t xml:space="preserve">275
</t>
  </si>
  <si>
    <t xml:space="preserve">105
</t>
  </si>
  <si>
    <t xml:space="preserve">73
</t>
  </si>
  <si>
    <t xml:space="preserve">197
</t>
  </si>
  <si>
    <t xml:space="preserve">80
</t>
  </si>
  <si>
    <t xml:space="preserve">2909
</t>
  </si>
  <si>
    <t xml:space="preserve">8
</t>
  </si>
  <si>
    <t xml:space="preserve">452
</t>
  </si>
  <si>
    <t xml:space="preserve">499
</t>
  </si>
  <si>
    <t>69,5
(2023)</t>
  </si>
  <si>
    <t>46,9
(2023-2024)</t>
  </si>
  <si>
    <t xml:space="preserve">
</t>
  </si>
  <si>
    <t>14,5      (2022)</t>
  </si>
  <si>
    <t>40,1
(2023)</t>
  </si>
  <si>
    <t>Ataskaitoje pateikiami naujausi prieinami duomenys</t>
  </si>
  <si>
    <r>
      <t>79,7</t>
    </r>
    <r>
      <rPr>
        <sz val="9"/>
        <rFont val="Times New Roman"/>
        <family val="1"/>
        <charset val="186"/>
      </rPr>
      <t xml:space="preserve">
(2023)</t>
    </r>
  </si>
  <si>
    <r>
      <t>71,7</t>
    </r>
    <r>
      <rPr>
        <sz val="9"/>
        <rFont val="Times New Roman"/>
        <family val="1"/>
        <charset val="186"/>
      </rPr>
      <t xml:space="preserve">
(2023)</t>
    </r>
  </si>
  <si>
    <r>
      <t>3,6</t>
    </r>
    <r>
      <rPr>
        <sz val="9"/>
        <rFont val="Times New Roman"/>
        <family val="1"/>
        <charset val="186"/>
      </rPr>
      <t xml:space="preserve">
(2023)</t>
    </r>
  </si>
  <si>
    <r>
      <t>69,0</t>
    </r>
    <r>
      <rPr>
        <sz val="9"/>
        <rFont val="Times New Roman"/>
        <family val="1"/>
        <charset val="186"/>
      </rPr>
      <t xml:space="preserve">
(2023)</t>
    </r>
  </si>
  <si>
    <r>
      <t>92,9</t>
    </r>
    <r>
      <rPr>
        <sz val="9"/>
        <rFont val="Times New Roman"/>
        <family val="1"/>
        <charset val="186"/>
      </rPr>
      <t xml:space="preserve">
(2023-2024)</t>
    </r>
  </si>
  <si>
    <r>
      <t>61,0</t>
    </r>
    <r>
      <rPr>
        <sz val="9"/>
        <rFont val="Times New Roman"/>
        <family val="1"/>
        <charset val="186"/>
      </rPr>
      <t xml:space="preserve">
</t>
    </r>
    <r>
      <rPr>
        <sz val="9"/>
        <rFont val="Times New Roman"/>
        <family val="1"/>
      </rPr>
      <t>(2023)</t>
    </r>
  </si>
  <si>
    <r>
      <t>268,5</t>
    </r>
    <r>
      <rPr>
        <sz val="9"/>
        <rFont val="Times New Roman"/>
        <family val="1"/>
        <charset val="186"/>
      </rPr>
      <t xml:space="preserve">
(2023)</t>
    </r>
  </si>
  <si>
    <r>
      <t>175,6</t>
    </r>
    <r>
      <rPr>
        <sz val="9"/>
        <rFont val="Times New Roman"/>
        <family val="1"/>
        <charset val="186"/>
      </rPr>
      <t xml:space="preserve">
(2023)</t>
    </r>
  </si>
  <si>
    <r>
      <t xml:space="preserve">Regionų plėtros programoje suplanuotos pažangos lėšos neleidžia spręsti visų Telšių regiono problemų ir jų giluminių priežasčių. </t>
    </r>
    <r>
      <rPr>
        <b/>
        <sz val="12"/>
        <rFont val="Times New Roman"/>
        <family val="1"/>
      </rPr>
      <t xml:space="preserve">Papildomas preliminarus pažangos lėšų poreikis Plane įvardintoms problemoms spręsti visa apimtimi yra 45,21 mln. Eur .
Iš jų: </t>
    </r>
    <r>
      <rPr>
        <sz val="12"/>
        <rFont val="Times New Roman"/>
        <family val="1"/>
      </rPr>
      <t xml:space="preserve">
</t>
    </r>
  </si>
  <si>
    <r>
      <t xml:space="preserve">1. Problemai „Netvari transporto sistema, nepakankamas eismo saugumas“ ir „Nepakankamai išvystyta turizmo ir verslo plėtros aplinka“ - 25,63 mln. Eur
</t>
    </r>
    <r>
      <rPr>
        <sz val="12"/>
        <rFont val="Times New Roman"/>
        <family val="1"/>
      </rPr>
      <t>1.1. 28 netaršių viešojo transporto autobusų įsigijimui - 8,5 mln. Eur. Regiono savivaldybių autobusų parkai netaršių viešojo transporto priemonių neturi. 
1.2 Dviejų viešųjų alternatyviųjų degalų įkrovimo ir (ar) papildymo punktų įrengimui  Mažeikių raj. savivaldybėje – 0,2 mln. Eur . 
1.3. Darnaus judumo miestų planuose numatytų priemonių, prisidedančių prie šiltnamio efektą sukeliančių dujų mažinimo, įgyvendinimui  Mažeikių ir Telšių raj. savivaldybėse – 2,1 mln. Eur.
1.4 Geltonųjų mokyklinių autobusų įsigijimui visose regiono savivaldybėse, 26 vnt. – 4,5 mln. Eur . Mokyklinių autobusų parkas yra pasenęs (2004-2014 m. gamybos), jį reikia atnaujinti. Poreikis mokinių pavėžėjimui yra augantis (uždarius pagrindines mokyklas kaimuose, daugėjant maršrutų, kurių neaptarnauja autobusų parkas, atsisakant mokinių pavėžėjimo į mokyklas tėvų (globėjų) nuosavu transportu, kt.). Be to, geltonieji mokykliniai autobusai yra būtini mokinių vežimui į už mokyklos ribų vykdomas pamokas, dalyvaujant integruotose pamokose, įgyvendinant tinklaveikos projektus tarp mokyklų, savivaldybių ir kitų institucijų.</t>
    </r>
    <r>
      <rPr>
        <b/>
        <sz val="12"/>
        <rFont val="Times New Roman"/>
        <family val="1"/>
      </rPr>
      <t xml:space="preserve">
</t>
    </r>
    <r>
      <rPr>
        <sz val="12"/>
        <rFont val="Times New Roman"/>
        <family val="1"/>
      </rPr>
      <t xml:space="preserve">1.5 Telšių, Pungės rajono ir Rietavo savivaldybėse  6,616 km dviračių takams nutiesti investicijų poreikis – 4,9 mln. Eur. Plungės rajono savivaldybėje  2,6 km ilgio dviračių tako  Žaltakalnio g. Plungės mieste apšvietimui įrengti, padidinant jo saugumą ir prieinamumą visiems, įskaitant žmones su judėjimo negalia, investicijų poreikis –  0,2 mln. Eur.  </t>
    </r>
    <r>
      <rPr>
        <b/>
        <sz val="12"/>
        <rFont val="Times New Roman"/>
        <family val="1"/>
      </rPr>
      <t xml:space="preserve">
</t>
    </r>
    <r>
      <rPr>
        <sz val="12"/>
        <rFont val="Times New Roman"/>
        <family val="1"/>
      </rPr>
      <t xml:space="preserve">1.6  Mažeikių rajono savivaldybėje Leckavos ir Griežės I ir II pilakalnio sutvarkymui ir pritaikymui lankyti investicijų poreikis – 0,58 mln Eur, planuojama sukurta ar atkurti teritorijų, naudojamų ekonominei, rekreacinei ar turizmo paskirčiai – 4,8 ha. 
1.7 Mažeikių senamiesčio kultūros paveldo objekto (geležinkelio stoties) įveiklinimui menų ir verslumo reikmėms investicijų poreikis sudaro 0,65 mln. Eur, planuojamas naudotojų skaičius – 500 asmenų per metus. 
1.8 Dviračių takų jungtims tarp Mažeikių miesto  ir priemiesčio teritorijų sukurti, į vientisą tinklą sujungiant priemiestines teritorijas (Troškučius, Kurmaičius), sodininkų bendrijas "Pušynas", "Papartis", "Šilas ir Šilelis", nutiesiant 9,2 km dviračių takų, reikalingos 3,5 mln. Eur investicijos. Numatomas dviračių takų naudotojų skaičius per metus – 1500. 
Nuo Skuodo g. Mažeikiuose iki Kūlupio 2-osios g. Kurmaičiuose reikia 3.5 km naujo dviračių tako. Iki sodininkų bendrijos „Papartis“ reikia nutiesti 4,5 km naujo dviračių tako ir 1,2 km tako rekonstruoti.  
Kurmaičių k. yra 9 sodininkų bendrijos, kuriose 2533 sklypai,  nuolatinę gyvenamąją vietą deklaravę 994 gyventojai. Kelyje į Troškučius, Kurmaičius automobilių eismas yra intensyvus, nesaugus dviratininkams, jame yra buvęs mirtinas eismo įvykis. Sodų bendrijose „Pušynas“, „Papartis“, Šilas ir Šilelis“, yra 919 sklypų, nuolatinę gyvenamąją vietą deklaravę 474 gyventojai.  Šie dviračių takai yra numatyti miesto DJ plane. </t>
    </r>
    <r>
      <rPr>
        <b/>
        <sz val="12"/>
        <rFont val="Times New Roman"/>
        <family val="1"/>
      </rPr>
      <t xml:space="preserve">
</t>
    </r>
    <r>
      <rPr>
        <sz val="12"/>
        <rFont val="Times New Roman"/>
        <family val="1"/>
      </rPr>
      <t xml:space="preserve">1.9 Eismo saugos "juodajai dėmei" pašalinti J.Tumo-Vaižganto – A.Jucio – V.Mačernio gatvių sankryžoje Plungės mieste investicijų poreikis – 0,5 mln. Eur . Būtų panaikinta 1 juodoji dėmė/avaringa vieta vietinės reikšmės gatvėje. </t>
    </r>
  </si>
  <si>
    <r>
      <t xml:space="preserve">2. Problemai „Reikšmingas taršos poveikis aplinkai“ - 6,52 mln.Eur
</t>
    </r>
    <r>
      <rPr>
        <sz val="12"/>
        <rFont val="Times New Roman"/>
        <family val="1"/>
      </rPr>
      <t>2.1 Mažeikių rajono savivaldybėje  14,4 km buitinių nuotekų tinklų rekonstrukcijai ir dviejų nuotekų siurblinių įrengimui, siekiant sumažinti požeminio vandens ir dirvožemio taršą, investicijų poreikis –  apie 3,6 mln. Eur, rekonstruotais tinklais naudosis 18000 gyventojų. 
2.2 Rietavo savivaldybės Daugėdų kaime  vandens tiekimo ir nuotekų tvarkymo infrastruktūros plėtrai reikalingos investicijos apie 1,9 mln. Eur, vandens (~4,2 km) ir nuotekų (~5km) tinklams nutiesti, siurblinėms, nuotekų valyklai pastatyti, nes nuotekas gyventojai tvarko indvidualiai, kaimo NVĮ nėra, tik dviejų daugiabučių nuotekos tvarkomos 5m</t>
    </r>
    <r>
      <rPr>
        <vertAlign val="superscript"/>
        <sz val="12"/>
        <rFont val="Times New Roman"/>
        <family val="1"/>
      </rPr>
      <t>3</t>
    </r>
    <r>
      <rPr>
        <sz val="12"/>
        <rFont val="Times New Roman"/>
        <family val="1"/>
      </rPr>
      <t xml:space="preserve"> per parą pajėgumo NVĮ. Vandentiekio tinklai susidėvėję, didelė jų dalis paklota per privačius sklpus. Planuojamas prisijungusių vartotojų skaičius - apie 202 gyventojai. 
2.3 Telšių rajono 12 nuotekų valyklų kaimiškose seniūnijose rekonstrukcijai, įdiegiant fosforo ir azoto  šalinimą, reikalingos 0,6 mln. Eur investicijos. Planuojamas naujų ar atnaujintų nuotekų valymo pajėgumų gyventojų ekvivalentas -7009 GE. 
2.4 Rietavo savivaldybėje Pelaičių kaime  buvusios fermos užterštos teritorijos sutvarkymui reikalingos investicijos ~0,42 mln. 2000m</t>
    </r>
    <r>
      <rPr>
        <vertAlign val="superscript"/>
        <sz val="12"/>
        <rFont val="Times New Roman"/>
        <family val="1"/>
      </rPr>
      <t>2</t>
    </r>
    <r>
      <rPr>
        <sz val="12"/>
        <rFont val="Times New Roman"/>
        <family val="1"/>
      </rPr>
      <t xml:space="preserve">  pavojingomis atliekomis užterštai teritorijai išvalyti. (Finansavimo gairėse pakeitus išankstinę sąlygą - reikalavimą gyventojų tankumui).  </t>
    </r>
  </si>
  <si>
    <r>
      <rPr>
        <b/>
        <sz val="12"/>
        <rFont val="Times New Roman"/>
        <family val="1"/>
      </rPr>
      <t>3. Problemai „Nepakankamas socialinių ir sveikatos priežiūros paslaugų prieinamumas ir kokybė“ - 6,13 mln. Eur</t>
    </r>
    <r>
      <rPr>
        <sz val="12"/>
        <rFont val="Times New Roman"/>
        <family val="1"/>
      </rPr>
      <t xml:space="preserve">
3.1 Rietavo ir Telšių rajono savivaldybėse socialinio būsto fondui padidinti investicijų poreikis yra  3,51 mln. Eur . Planuojama įsigyti 6 socialinius būstus Rietavo ir 40 soc. būstų Telšių rajono savivaldybėje,  naudotojų skaičius – 18 ir 151 asmenys atitinkamai. Atsižvelgiant į Lietuvos Respublikos paramos būstui įsigyti ar išsinuomoti įstatymo (toliau – Įstatymas) nuo 2024 m. sausio 1 d. įsigaliojusias nuostatas, socialinio būsto nuomos laukimo laikotarpis negali būti ilgesnis kaip 5 metai, pastaruoju metu laukimo eilėje trukmė regione yra vidutiniškai 6 metai. Rietavo ir Telšių rajono savivaldybėse laukimo eilėje laikotarpis yra ilgiausias regione. 
3.2 Augančiai ilgalaikės socialinės globos paslaugų paklausai  patenkinti  investicijų į VšĮ Rietavo parapijos senelių globos namų infrastruktros plėtrą  poreikis – 0,9 mln. Eur, būtų sukurta 20 paslaugų vietų. 
3.3 Rietave palydėjimo paslaugai su apgyvendinimu teikti jaunuoliams, kuriems buvo teikta globa (rūpyba) ar gyvenusių socialinę riziką patiriančiose šeimose reikalingos 0,3 mln. Eur investicijos, 4 butai, 8 paslaugų vietos (Gairėse numačius, kad ši tikslinė grupė yra tinkama Apsaugoto būsto paslaugai gauti). 
3.4  Savižudybių prevencijai investicijų poreikis Rietave - 0,42 mln. Eur, savižudybių prevencijos veiklose dalyvautų 100 dalyvių. Rietavo savivaldybės standartizuoto mirtingumo nuo tyčinio savęs žalojimo 100000 gyventojų rodiklio reikšmė yra prastesnė nei Lietuvos vidurkis ir turi didėjimo tendenciją. 
3.5 Telšių rajono savivaldybės Paliatyviosios pagalbos dienos centro (8 paslaugų vietos) įrengimui  Kalno g. 40 Telšių mieste, investicijų poreikis  – 1 mln. Eur  (321,39m2 ploto patalpų remontui). 
</t>
    </r>
  </si>
  <si>
    <r>
      <t xml:space="preserve">4. Problemai „Nepakankama švietimo paslaugų kokybė ir prieinamumas“ -6,93 mln. Eur
</t>
    </r>
    <r>
      <rPr>
        <sz val="12"/>
        <rFont val="Times New Roman"/>
        <family val="1"/>
      </rPr>
      <t xml:space="preserve">4.1 Telšių rajono savivaldybės investicijoms į  3 mokymo įstaigų (progimnazijų, gimnazijos) aplinkos pritaikymą asmenims su negalia, universalaus dizaino ir kt. inžinerinių priemonių diegimą reikalinga 2,7 mln. Eur .  Planuojamas naujos ar modernizuotos švietimo infrastruktūros naudotojų skaičius per metus – 1515 .
4.2 Rietavo savivaldybės lopšelio darželio pastato išorės remontui, takų darželio teritorijoje sutvarkymui, lauko ir vidaus edukacinių erdvių įrengimui, pritaikymui neįgaliesiems, aprūpinimui baldais, buitine, vaizdo, garso bei kompiuterine įranga investicijų poreikis – 0,26 mln. Eur, naujos ar modernzuotos vaikų priežiūros infrastruktūros naudotojų skaičius per metus – 200. 
4.3 Rietavo Lauryno Ivinskio stogo ir vamzdynų renovacijai investicijų poreikis – 1,3 mln. Eur, naujos ar modernizuotos švietimo infrastruktūros naudotojų skaičius per metus – 700.
4.4 Rietavo savivaldybės Tverų gimanzijos treniruoklių salės remontui ir treniruoklių atnaujinimui  reikalingos 0,03 mln. Eur investicijos. Planuojamas naujos ar modernizuotos švietimo infrastruktūros naudotojų skaičius per metus – 100 . </t>
    </r>
    <r>
      <rPr>
        <b/>
        <sz val="12"/>
        <rFont val="Times New Roman"/>
        <family val="1"/>
      </rPr>
      <t xml:space="preserve">
</t>
    </r>
    <r>
      <rPr>
        <sz val="12"/>
        <rFont val="Times New Roman"/>
        <family val="1"/>
      </rPr>
      <t xml:space="preserve">4.5 Rietavo Kleopo Oginskio meno mokyklai 17-os nusidėvėjusių pianinų pakeitimui naujais reikalingos  0,14 mln. Eur investicijos. Seni nusidėvėję pianinai neužtikrina tinkamos mokymo kokybės. 
4.6 Telšių miesto 5 ikimokyklinių įstaigų virtuvės patalpų atnaujinimui (remontui) ir virtuvės įrangos įsigijimui investicijų poreikis – 1,5 mln. Eur . Planuojamas metinis konsoliduotų viešųjų paslaugų vartotojų skaičius – 138.580 asmenų.
4.7 Telšių lopšelio - darželio "Saulutė" kapitaliniam remontui, siekiant pagerinti paslaugų kokybę ir patenkinti paslaugų poreikį vaikams  iki 3 m. investicijų poreikis – 1 mln. Eur . Planuojamas metinis konsoliduotų viešųjų paslaugų vartotojų skaičius – 58500 asmenų. </t>
    </r>
  </si>
  <si>
    <t>2025 m. sausio 30 d. sprendimu Nr.K/S-2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</si>
</sst>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i/>
      <sz val="12"/>
      <color theme="1"/>
      <name val="Times New Roman"/>
      <family val="1"/>
      <charset val="186"/>
    </font>
    <font>
      <u/>
      <sz val="12"/>
      <color theme="1"/>
      <name val="Times New Roman"/>
      <family val="1"/>
      <charset val="186"/>
    </font>
    <font>
      <b/>
      <sz val="12"/>
      <color rgb="FFFF0000"/>
      <name val="Times New Roman"/>
      <family val="1"/>
      <charset val="186"/>
    </font>
    <font>
      <i/>
      <sz val="9"/>
      <color theme="0" tint="-0.499984740745262"/>
      <name val="Times New Roman"/>
      <family val="1"/>
      <charset val="186"/>
    </font>
    <font>
      <sz val="11"/>
      <color theme="1"/>
      <name val="Times New Roman"/>
      <family val="1"/>
      <charset val="186"/>
    </font>
    <font>
      <i/>
      <sz val="11"/>
      <color theme="0" tint="-0.499984740745262"/>
      <name val="Times New Roman"/>
      <family val="1"/>
      <charset val="186"/>
    </font>
    <font>
      <sz val="11"/>
      <color theme="0" tint="-0.499984740745262"/>
      <name val="Times New Roman"/>
      <family val="1"/>
      <charset val="186"/>
    </font>
    <font>
      <i/>
      <sz val="12"/>
      <color theme="0" tint="-0.499984740745262"/>
      <name val="Times New Roman"/>
      <family val="1"/>
      <charset val="186"/>
    </font>
    <font>
      <b/>
      <sz val="9"/>
      <color theme="0" tint="-0.499984740745262"/>
      <name val="Times New Roman"/>
      <family val="1"/>
      <charset val="186"/>
    </font>
    <font>
      <b/>
      <sz val="12"/>
      <color theme="1"/>
      <name val="Times New Roman"/>
      <family val="1"/>
    </font>
    <font>
      <sz val="9"/>
      <name val="Times New Roman"/>
      <family val="1"/>
    </font>
    <font>
      <sz val="11"/>
      <color rgb="FFFF0000"/>
      <name val="Calibri"/>
      <family val="2"/>
      <charset val="186"/>
      <scheme val="minor"/>
    </font>
    <font>
      <b/>
      <sz val="12"/>
      <name val="Times New Roman"/>
      <family val="1"/>
    </font>
    <font>
      <sz val="10"/>
      <name val="Times New Roman"/>
      <family val="1"/>
      <charset val="186"/>
    </font>
    <font>
      <i/>
      <sz val="11"/>
      <name val="Times New Roman"/>
      <family val="1"/>
      <charset val="186"/>
    </font>
    <font>
      <sz val="11"/>
      <name val="Times New Roman"/>
      <family val="1"/>
      <charset val="186"/>
    </font>
    <font>
      <sz val="12"/>
      <color theme="1"/>
      <name val="Times New Roman"/>
      <family val="1"/>
    </font>
    <font>
      <sz val="11"/>
      <color theme="0"/>
      <name val="Calibri"/>
      <family val="2"/>
      <charset val="186"/>
      <scheme val="minor"/>
    </font>
    <font>
      <sz val="12"/>
      <name val="Times New Roman"/>
      <family val="1"/>
    </font>
    <font>
      <vertAlign val="superscript"/>
      <sz val="12"/>
      <name val="Times New Roman"/>
      <family val="1"/>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8" fillId="0" borderId="0"/>
  </cellStyleXfs>
  <cellXfs count="161">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9"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12" fillId="0" borderId="0" xfId="0" applyFont="1" applyAlignment="1">
      <alignment vertical="center"/>
    </xf>
    <xf numFmtId="0" fontId="15" fillId="0" borderId="0" xfId="0" applyFont="1" applyAlignment="1">
      <alignment vertical="center"/>
    </xf>
    <xf numFmtId="0" fontId="1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2" fillId="0" borderId="0" xfId="0" applyFont="1"/>
    <xf numFmtId="0" fontId="9" fillId="2" borderId="2" xfId="0" applyFont="1" applyFill="1" applyBorder="1" applyAlignment="1">
      <alignment horizontal="center" vertical="top" wrapText="1"/>
    </xf>
    <xf numFmtId="0" fontId="9"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9" fillId="2" borderId="2" xfId="0" applyFont="1" applyFill="1" applyBorder="1" applyAlignment="1">
      <alignment vertical="top" wrapText="1"/>
    </xf>
    <xf numFmtId="0" fontId="7" fillId="2" borderId="2" xfId="0" applyFont="1" applyFill="1" applyBorder="1" applyAlignment="1">
      <alignment horizontal="center" vertical="top" wrapText="1"/>
    </xf>
    <xf numFmtId="0" fontId="7" fillId="2" borderId="2" xfId="0" applyFont="1" applyFill="1" applyBorder="1"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4" fillId="0" borderId="0" xfId="0" applyFont="1" applyAlignment="1">
      <alignment horizontal="left" vertical="top"/>
    </xf>
    <xf numFmtId="0" fontId="0" fillId="0" borderId="0" xfId="0" applyAlignment="1">
      <alignment horizontal="center" vertical="top"/>
    </xf>
    <xf numFmtId="0" fontId="1" fillId="0" borderId="0" xfId="0" applyFont="1" applyAlignment="1">
      <alignment horizontal="center" vertical="top"/>
    </xf>
    <xf numFmtId="0" fontId="4" fillId="0" borderId="0" xfId="0" applyFont="1" applyAlignment="1">
      <alignment horizontal="center" vertical="top"/>
    </xf>
    <xf numFmtId="3" fontId="0" fillId="0" borderId="0" xfId="0" applyNumberFormat="1"/>
    <xf numFmtId="0" fontId="19" fillId="0" borderId="0" xfId="0" applyFont="1" applyAlignment="1">
      <alignment horizontal="center" vertical="center"/>
    </xf>
    <xf numFmtId="0" fontId="20" fillId="2" borderId="2" xfId="0" applyFont="1" applyFill="1" applyBorder="1" applyAlignment="1">
      <alignment vertical="top" wrapText="1"/>
    </xf>
    <xf numFmtId="0" fontId="22" fillId="0" borderId="0" xfId="0" applyFont="1" applyAlignment="1">
      <alignment vertical="center"/>
    </xf>
    <xf numFmtId="0" fontId="21" fillId="0" borderId="0" xfId="0" applyFont="1"/>
    <xf numFmtId="0" fontId="9" fillId="4" borderId="2" xfId="0" applyFont="1" applyFill="1" applyBorder="1" applyAlignment="1">
      <alignment horizontal="left" vertical="top" wrapText="1"/>
    </xf>
    <xf numFmtId="0" fontId="9" fillId="4" borderId="2" xfId="0" applyFont="1" applyFill="1" applyBorder="1" applyAlignment="1">
      <alignment horizontal="center" vertical="top" wrapText="1"/>
    </xf>
    <xf numFmtId="0" fontId="9" fillId="5" borderId="2" xfId="0" applyFont="1" applyFill="1" applyBorder="1" applyAlignment="1">
      <alignment vertical="top" wrapText="1"/>
    </xf>
    <xf numFmtId="0" fontId="9" fillId="5" borderId="2"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2" xfId="0" applyFont="1" applyFill="1" applyBorder="1" applyAlignment="1">
      <alignment horizontal="left" vertical="top" wrapText="1"/>
    </xf>
    <xf numFmtId="0" fontId="6" fillId="4" borderId="2" xfId="0" applyFont="1" applyFill="1" applyBorder="1" applyAlignment="1">
      <alignment vertical="center" wrapText="1"/>
    </xf>
    <xf numFmtId="0" fontId="9" fillId="4" borderId="2" xfId="0" applyFont="1" applyFill="1" applyBorder="1" applyAlignment="1">
      <alignment vertical="top" wrapText="1"/>
    </xf>
    <xf numFmtId="0" fontId="6" fillId="5" borderId="2" xfId="0" applyFont="1" applyFill="1" applyBorder="1" applyAlignment="1">
      <alignment horizontal="center" vertical="top" wrapText="1"/>
    </xf>
    <xf numFmtId="0" fontId="6" fillId="5" borderId="2" xfId="0" applyFont="1" applyFill="1" applyBorder="1" applyAlignment="1">
      <alignment horizontal="left" vertical="top" wrapText="1"/>
    </xf>
    <xf numFmtId="0" fontId="23" fillId="0" borderId="0" xfId="0" applyFont="1" applyAlignment="1">
      <alignment horizontal="center" vertical="top"/>
    </xf>
    <xf numFmtId="0" fontId="20" fillId="2" borderId="2" xfId="0" applyFont="1" applyFill="1" applyBorder="1" applyAlignment="1">
      <alignment horizontal="center" vertical="top" wrapText="1"/>
    </xf>
    <xf numFmtId="3" fontId="9" fillId="5" borderId="2" xfId="0" applyNumberFormat="1" applyFont="1" applyFill="1" applyBorder="1" applyAlignment="1">
      <alignment horizontal="center" vertical="top" wrapText="1"/>
    </xf>
    <xf numFmtId="0" fontId="9" fillId="0" borderId="2" xfId="0" applyFont="1" applyFill="1" applyBorder="1" applyAlignment="1">
      <alignment horizontal="center" vertical="top" wrapText="1"/>
    </xf>
    <xf numFmtId="3" fontId="9" fillId="4" borderId="2" xfId="0" applyNumberFormat="1" applyFont="1" applyFill="1" applyBorder="1" applyAlignment="1">
      <alignment horizontal="center" vertical="top" wrapText="1"/>
    </xf>
    <xf numFmtId="0" fontId="0" fillId="0" borderId="0" xfId="0" applyAlignment="1">
      <alignment wrapText="1"/>
    </xf>
    <xf numFmtId="0" fontId="20" fillId="0" borderId="2" xfId="0" applyFont="1" applyFill="1" applyBorder="1" applyAlignment="1">
      <alignment horizontal="center" vertical="top" wrapText="1"/>
    </xf>
    <xf numFmtId="0" fontId="9" fillId="5"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5" fillId="3" borderId="2" xfId="0" applyFont="1" applyFill="1" applyBorder="1"/>
    <xf numFmtId="3" fontId="25" fillId="3" borderId="2" xfId="0" applyNumberFormat="1" applyFont="1" applyFill="1" applyBorder="1"/>
    <xf numFmtId="0" fontId="20" fillId="5" borderId="2" xfId="0" applyFont="1" applyFill="1" applyBorder="1" applyAlignment="1">
      <alignment horizontal="center" vertical="top" wrapText="1"/>
    </xf>
    <xf numFmtId="0" fontId="26" fillId="0" borderId="0" xfId="0" applyFont="1"/>
    <xf numFmtId="0" fontId="20" fillId="4" borderId="2" xfId="0" applyFont="1" applyFill="1" applyBorder="1" applyAlignment="1">
      <alignment horizontal="center" vertical="top" wrapText="1"/>
    </xf>
    <xf numFmtId="4" fontId="9" fillId="4" borderId="2" xfId="0" applyNumberFormat="1" applyFont="1" applyFill="1" applyBorder="1" applyAlignment="1">
      <alignment horizontal="center" vertical="top" wrapText="1"/>
    </xf>
    <xf numFmtId="4" fontId="9" fillId="5" borderId="2" xfId="0" applyNumberFormat="1" applyFont="1" applyFill="1" applyBorder="1" applyAlignment="1">
      <alignment horizontal="center" vertical="top" wrapText="1"/>
    </xf>
    <xf numFmtId="4" fontId="25" fillId="3" borderId="2" xfId="0" applyNumberFormat="1" applyFont="1" applyFill="1" applyBorder="1"/>
    <xf numFmtId="0" fontId="27" fillId="0" borderId="0" xfId="0" applyFont="1" applyFill="1"/>
    <xf numFmtId="0" fontId="28" fillId="0" borderId="0" xfId="0" applyFont="1" applyAlignment="1">
      <alignment wrapText="1"/>
    </xf>
    <xf numFmtId="0" fontId="28" fillId="0" borderId="0" xfId="0" applyFont="1"/>
    <xf numFmtId="0" fontId="30" fillId="0" borderId="0" xfId="0" applyFont="1" applyAlignment="1">
      <alignment horizontal="left" vertical="top"/>
    </xf>
    <xf numFmtId="0" fontId="9" fillId="4" borderId="2" xfId="0" applyFont="1" applyFill="1" applyBorder="1" applyAlignment="1">
      <alignment vertical="center" wrapText="1"/>
    </xf>
    <xf numFmtId="0" fontId="31" fillId="0" borderId="0" xfId="0" applyFont="1" applyAlignment="1">
      <alignment horizontal="left" vertical="top"/>
    </xf>
    <xf numFmtId="0" fontId="21" fillId="0" borderId="9" xfId="0" applyFont="1" applyBorder="1" applyAlignment="1">
      <alignment wrapText="1"/>
    </xf>
    <xf numFmtId="0" fontId="21" fillId="0" borderId="10" xfId="0" applyFont="1" applyBorder="1" applyAlignment="1"/>
    <xf numFmtId="3" fontId="9" fillId="2" borderId="1" xfId="0" applyNumberFormat="1" applyFont="1" applyFill="1" applyBorder="1" applyAlignment="1">
      <alignment horizontal="center" vertical="top" wrapText="1"/>
    </xf>
    <xf numFmtId="3" fontId="9" fillId="2" borderId="8" xfId="0" applyNumberFormat="1" applyFont="1" applyFill="1" applyBorder="1" applyAlignment="1">
      <alignment horizontal="center" vertical="top" wrapText="1"/>
    </xf>
    <xf numFmtId="2" fontId="24" fillId="0" borderId="4" xfId="0" applyNumberFormat="1" applyFont="1" applyBorder="1" applyAlignment="1">
      <alignment horizontal="center" vertical="top" wrapText="1"/>
    </xf>
    <xf numFmtId="2" fontId="24" fillId="0" borderId="5" xfId="0" applyNumberFormat="1" applyFont="1" applyBorder="1" applyAlignment="1">
      <alignment horizontal="center" vertical="top" wrapText="1"/>
    </xf>
    <xf numFmtId="2" fontId="24" fillId="0" borderId="6" xfId="0" applyNumberFormat="1" applyFont="1" applyBorder="1" applyAlignment="1">
      <alignment horizontal="center" vertical="top" wrapText="1"/>
    </xf>
    <xf numFmtId="4" fontId="9" fillId="5" borderId="1" xfId="0" applyNumberFormat="1" applyFont="1" applyFill="1" applyBorder="1" applyAlignment="1">
      <alignment horizontal="center" vertical="top" wrapText="1"/>
    </xf>
    <xf numFmtId="4" fontId="9" fillId="5" borderId="8" xfId="0" applyNumberFormat="1" applyFont="1" applyFill="1" applyBorder="1" applyAlignment="1">
      <alignment horizontal="center" vertical="top" wrapText="1"/>
    </xf>
    <xf numFmtId="0" fontId="6" fillId="5" borderId="1"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6" fillId="5" borderId="1"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3" xfId="0" applyFont="1" applyBorder="1" applyAlignment="1">
      <alignment horizontal="center" vertical="top" wrapText="1"/>
    </xf>
    <xf numFmtId="3" fontId="9" fillId="5" borderId="1" xfId="0" applyNumberFormat="1" applyFont="1" applyFill="1" applyBorder="1" applyAlignment="1">
      <alignment horizontal="center" vertical="top" wrapText="1"/>
    </xf>
    <xf numFmtId="4" fontId="9" fillId="5" borderId="3" xfId="0" applyNumberFormat="1" applyFont="1" applyFill="1" applyBorder="1" applyAlignment="1">
      <alignment horizontal="center" vertical="top" wrapText="1"/>
    </xf>
    <xf numFmtId="4" fontId="1" fillId="0" borderId="8"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0" fontId="6" fillId="5" borderId="8" xfId="0" applyFont="1" applyFill="1" applyBorder="1" applyAlignment="1">
      <alignment horizontal="left" vertical="top" wrapText="1"/>
    </xf>
    <xf numFmtId="0" fontId="6" fillId="5" borderId="8" xfId="0" applyFont="1" applyFill="1" applyBorder="1" applyAlignment="1">
      <alignment horizontal="center" vertical="top" wrapText="1"/>
    </xf>
    <xf numFmtId="3" fontId="9" fillId="5" borderId="8"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wrapText="1"/>
    </xf>
    <xf numFmtId="4" fontId="9" fillId="2" borderId="8"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3" xfId="0" applyFont="1" applyFill="1" applyBorder="1" applyAlignment="1">
      <alignment horizontal="center" vertical="top" wrapText="1"/>
    </xf>
    <xf numFmtId="4" fontId="9" fillId="2" borderId="3" xfId="0" applyNumberFormat="1" applyFont="1" applyFill="1" applyBorder="1" applyAlignment="1">
      <alignment horizontal="center" vertical="top" wrapText="1"/>
    </xf>
    <xf numFmtId="4" fontId="9" fillId="4" borderId="1" xfId="0" applyNumberFormat="1" applyFont="1" applyFill="1" applyBorder="1" applyAlignment="1">
      <alignment horizontal="center" vertical="top" wrapText="1"/>
    </xf>
    <xf numFmtId="4" fontId="9" fillId="4" borderId="8" xfId="0" applyNumberFormat="1" applyFont="1" applyFill="1" applyBorder="1" applyAlignment="1">
      <alignment horizontal="center" vertical="top" wrapText="1"/>
    </xf>
    <xf numFmtId="4" fontId="9" fillId="4" borderId="3" xfId="0" applyNumberFormat="1" applyFont="1" applyFill="1" applyBorder="1" applyAlignment="1">
      <alignment horizontal="center" vertical="top" wrapText="1"/>
    </xf>
    <xf numFmtId="3" fontId="9" fillId="2" borderId="3" xfId="0" applyNumberFormat="1" applyFont="1" applyFill="1" applyBorder="1" applyAlignment="1">
      <alignment horizontal="center" vertical="top" wrapText="1"/>
    </xf>
    <xf numFmtId="3" fontId="9" fillId="4" borderId="1" xfId="0" applyNumberFormat="1" applyFont="1" applyFill="1" applyBorder="1" applyAlignment="1">
      <alignment horizontal="center" vertical="top" wrapText="1"/>
    </xf>
    <xf numFmtId="3" fontId="9" fillId="4" borderId="8" xfId="0" applyNumberFormat="1"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1" xfId="0" applyFont="1" applyFill="1" applyBorder="1" applyAlignment="1">
      <alignment horizontal="center" vertical="top" wrapText="1"/>
    </xf>
    <xf numFmtId="3" fontId="9" fillId="4" borderId="3" xfId="0" applyNumberFormat="1"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3" xfId="0" applyFont="1" applyFill="1" applyBorder="1" applyAlignment="1">
      <alignment horizontal="left" vertical="top" wrapText="1"/>
    </xf>
    <xf numFmtId="3" fontId="9" fillId="5" borderId="3" xfId="0" applyNumberFormat="1"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8"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3" xfId="0" applyFont="1" applyFill="1" applyBorder="1" applyAlignment="1">
      <alignment horizontal="left" vertical="top" wrapText="1"/>
    </xf>
    <xf numFmtId="0" fontId="9" fillId="4" borderId="3"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3"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5" fillId="0" borderId="7" xfId="0" applyFont="1" applyBorder="1" applyAlignment="1">
      <alignment horizontal="left" vertical="center" wrapText="1"/>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12" xfId="0" applyFont="1" applyBorder="1" applyAlignment="1">
      <alignment horizontal="left" vertical="top"/>
    </xf>
    <xf numFmtId="0" fontId="2" fillId="0" borderId="2" xfId="0" applyFont="1" applyBorder="1" applyAlignment="1">
      <alignment horizontal="left" vertical="top" wrapText="1"/>
    </xf>
    <xf numFmtId="0" fontId="28" fillId="0" borderId="2" xfId="0" applyFont="1" applyBorder="1" applyAlignment="1">
      <alignment horizontal="left" wrapText="1"/>
    </xf>
    <xf numFmtId="0" fontId="28" fillId="0" borderId="2" xfId="0" applyFont="1" applyBorder="1" applyAlignment="1">
      <alignment horizontal="left"/>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0" xfId="0" applyFont="1" applyAlignment="1">
      <alignment horizontal="left" vertical="center"/>
    </xf>
    <xf numFmtId="0" fontId="22" fillId="0" borderId="12" xfId="0" applyFont="1" applyBorder="1" applyAlignment="1">
      <alignment horizontal="left" vertical="center"/>
    </xf>
    <xf numFmtId="0" fontId="28" fillId="0" borderId="0" xfId="0" applyFont="1" applyAlignment="1">
      <alignment horizontal="left" vertical="top"/>
    </xf>
    <xf numFmtId="0" fontId="28" fillId="0" borderId="12" xfId="0" applyFont="1" applyBorder="1" applyAlignment="1">
      <alignment horizontal="left" vertical="top"/>
    </xf>
    <xf numFmtId="0" fontId="28" fillId="0" borderId="0" xfId="0" applyFont="1" applyAlignment="1">
      <alignment horizontal="left" vertical="top" wrapText="1"/>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0"/>
  <sheetViews>
    <sheetView tabSelected="1" workbookViewId="0">
      <selection activeCell="S10" sqref="S10"/>
    </sheetView>
  </sheetViews>
  <sheetFormatPr defaultColWidth="9.140625" defaultRowHeight="15" x14ac:dyDescent="0.25"/>
  <cols>
    <col min="1" max="1" width="6" style="33" customWidth="1"/>
    <col min="2" max="2" width="19.85546875" style="30" customWidth="1"/>
    <col min="3" max="3" width="9.85546875" customWidth="1"/>
    <col min="4" max="4" width="23" customWidth="1"/>
    <col min="5" max="5" width="10.42578125" customWidth="1"/>
    <col min="6" max="8" width="10.140625" customWidth="1"/>
    <col min="9" max="9" width="14.28515625" customWidth="1"/>
    <col min="10" max="10" width="10.5703125" customWidth="1"/>
    <col min="11" max="12" width="10.42578125" customWidth="1"/>
    <col min="13" max="13" width="12.85546875" customWidth="1"/>
    <col min="14" max="14" width="13.42578125" customWidth="1"/>
    <col min="15" max="15" width="10.42578125" customWidth="1"/>
    <col min="16" max="16" width="12.140625" customWidth="1"/>
    <col min="17" max="18" width="10.5703125" customWidth="1"/>
    <col min="19" max="19" width="9.85546875" customWidth="1"/>
    <col min="20" max="20" width="11.140625" customWidth="1"/>
    <col min="21" max="21" width="23.5703125" customWidth="1"/>
    <col min="22" max="22" width="9.85546875" bestFit="1" customWidth="1"/>
  </cols>
  <sheetData>
    <row r="1" spans="1:21" ht="15.75" x14ac:dyDescent="0.25">
      <c r="P1" s="2"/>
      <c r="R1" s="3"/>
    </row>
    <row r="2" spans="1:21" ht="15.75" x14ac:dyDescent="0.25">
      <c r="P2" s="4"/>
      <c r="R2" s="3"/>
    </row>
    <row r="3" spans="1:21" ht="15.75" x14ac:dyDescent="0.25">
      <c r="P3" s="4"/>
      <c r="R3" s="3"/>
    </row>
    <row r="6" spans="1:21" ht="15.75" x14ac:dyDescent="0.25">
      <c r="A6" s="34"/>
      <c r="B6" s="31"/>
      <c r="C6" s="1"/>
      <c r="D6" s="2"/>
      <c r="E6" s="2"/>
      <c r="F6" s="2"/>
      <c r="G6" s="2"/>
      <c r="H6" s="2"/>
      <c r="I6" s="2"/>
      <c r="J6" s="2"/>
      <c r="K6" s="2"/>
      <c r="L6" s="2"/>
      <c r="M6" s="2"/>
      <c r="N6" s="2"/>
      <c r="O6" s="2"/>
    </row>
    <row r="7" spans="1:21" ht="15.75" x14ac:dyDescent="0.25">
      <c r="A7" s="34"/>
      <c r="B7" s="31"/>
      <c r="C7" s="1"/>
      <c r="D7" s="4"/>
      <c r="E7" s="4"/>
      <c r="F7" s="4"/>
      <c r="G7" s="4"/>
      <c r="H7" s="4"/>
      <c r="I7" s="4"/>
      <c r="J7" s="4"/>
      <c r="K7" s="13"/>
      <c r="L7" s="4"/>
      <c r="M7" s="4"/>
      <c r="N7" s="4"/>
      <c r="O7" s="4"/>
    </row>
    <row r="8" spans="1:21" ht="15.75" x14ac:dyDescent="0.25">
      <c r="A8" s="34"/>
      <c r="B8" s="31"/>
      <c r="C8" s="1"/>
      <c r="D8" s="4"/>
      <c r="E8" s="4"/>
      <c r="F8" s="4"/>
      <c r="G8" s="4"/>
      <c r="H8" s="4"/>
      <c r="I8" s="4"/>
      <c r="J8" s="4"/>
      <c r="K8" s="13"/>
      <c r="L8" s="4"/>
      <c r="M8" s="4"/>
      <c r="N8" s="4"/>
      <c r="O8" s="4"/>
      <c r="S8" s="63" t="s">
        <v>224</v>
      </c>
      <c r="T8" s="63"/>
      <c r="U8" s="63"/>
    </row>
    <row r="9" spans="1:21" ht="15.75" x14ac:dyDescent="0.25">
      <c r="A9" s="34"/>
      <c r="B9" s="31"/>
      <c r="C9" s="1"/>
      <c r="D9" s="4"/>
      <c r="E9" s="4"/>
      <c r="F9" s="4"/>
      <c r="G9" s="4"/>
      <c r="H9" s="4"/>
      <c r="I9" s="4"/>
      <c r="J9" s="4"/>
      <c r="K9" s="13"/>
      <c r="L9" s="4"/>
      <c r="M9" s="4"/>
      <c r="N9" s="4"/>
      <c r="O9" s="4"/>
      <c r="P9" s="4"/>
      <c r="R9" s="3"/>
      <c r="S9" s="63" t="s">
        <v>225</v>
      </c>
      <c r="T9" s="63"/>
      <c r="U9" s="63"/>
    </row>
    <row r="10" spans="1:21" ht="15.75" x14ac:dyDescent="0.25">
      <c r="A10" s="34"/>
      <c r="B10" s="31"/>
      <c r="C10" s="1"/>
      <c r="D10" s="4"/>
      <c r="E10" s="4"/>
      <c r="F10" s="4"/>
      <c r="G10" s="4"/>
      <c r="H10" s="4"/>
      <c r="I10" s="4"/>
      <c r="J10" s="4"/>
      <c r="K10" s="4"/>
      <c r="L10" s="4"/>
      <c r="M10" s="4"/>
      <c r="N10" s="4"/>
      <c r="O10" s="4"/>
      <c r="P10" s="19"/>
      <c r="R10" s="20"/>
      <c r="S10" s="63" t="s">
        <v>322</v>
      </c>
      <c r="T10" s="63"/>
      <c r="U10" s="63"/>
    </row>
    <row r="11" spans="1:21" ht="15.75" x14ac:dyDescent="0.25">
      <c r="A11" s="34"/>
      <c r="B11" s="31"/>
      <c r="C11" s="1"/>
      <c r="D11" s="4"/>
      <c r="E11" s="4"/>
      <c r="F11" s="4"/>
      <c r="G11" s="4"/>
      <c r="H11" s="4"/>
      <c r="I11" s="4"/>
      <c r="J11" s="4"/>
      <c r="K11" s="13" t="s">
        <v>200</v>
      </c>
      <c r="L11" s="4"/>
      <c r="M11" s="4"/>
      <c r="N11" s="4"/>
      <c r="O11" s="4"/>
      <c r="P11" s="19"/>
      <c r="R11" s="20"/>
      <c r="S11" s="63"/>
      <c r="T11" s="63"/>
      <c r="U11" s="63"/>
    </row>
    <row r="12" spans="1:21" ht="15.75" x14ac:dyDescent="0.25">
      <c r="A12" s="35"/>
      <c r="B12" s="32"/>
      <c r="C12" s="1"/>
      <c r="D12" s="4"/>
      <c r="E12" s="4"/>
      <c r="F12" s="4"/>
      <c r="G12" s="4"/>
      <c r="H12" s="4"/>
      <c r="I12" s="4"/>
      <c r="J12" s="4"/>
      <c r="K12" s="21"/>
      <c r="L12" s="4"/>
      <c r="M12" s="4"/>
      <c r="N12" s="4"/>
      <c r="O12" s="4"/>
      <c r="P12" s="4"/>
    </row>
    <row r="13" spans="1:21" ht="15.75" x14ac:dyDescent="0.25">
      <c r="A13" s="35"/>
      <c r="B13" s="32"/>
      <c r="C13" s="1"/>
      <c r="D13" s="4"/>
      <c r="E13" s="4"/>
      <c r="F13" s="4"/>
      <c r="G13" s="4"/>
      <c r="H13" s="4"/>
      <c r="I13" s="4"/>
      <c r="J13" s="4"/>
      <c r="K13" s="15"/>
      <c r="L13" s="4"/>
      <c r="M13" s="4"/>
      <c r="N13" s="4"/>
      <c r="O13" s="4"/>
      <c r="P13" s="4"/>
    </row>
    <row r="14" spans="1:21" ht="15.75" x14ac:dyDescent="0.25">
      <c r="A14" s="35"/>
      <c r="B14" s="32"/>
      <c r="C14" s="1"/>
      <c r="D14" s="4"/>
      <c r="E14" s="4"/>
      <c r="F14" s="4"/>
      <c r="G14" s="4"/>
      <c r="H14" s="4"/>
      <c r="I14" s="39">
        <v>2024</v>
      </c>
      <c r="J14" s="4"/>
      <c r="K14" s="37" t="s">
        <v>203</v>
      </c>
      <c r="L14" s="4"/>
      <c r="M14" s="4"/>
      <c r="N14" s="4"/>
      <c r="O14" s="4"/>
      <c r="P14" s="4"/>
    </row>
    <row r="15" spans="1:21" ht="15.75" x14ac:dyDescent="0.25">
      <c r="A15" s="35"/>
      <c r="B15" s="32"/>
      <c r="C15" s="1"/>
      <c r="D15" s="4"/>
      <c r="E15" s="4"/>
      <c r="F15" s="4"/>
      <c r="G15" s="4"/>
      <c r="H15" s="4"/>
      <c r="I15" s="4"/>
      <c r="J15" s="4"/>
      <c r="K15" s="14" t="s">
        <v>13</v>
      </c>
      <c r="L15" s="4"/>
      <c r="M15" s="4"/>
      <c r="N15" s="4"/>
      <c r="O15" s="4"/>
      <c r="P15" s="4"/>
    </row>
    <row r="16" spans="1:21" ht="15.75" x14ac:dyDescent="0.25">
      <c r="A16" s="35"/>
      <c r="B16" s="32"/>
      <c r="C16" s="1"/>
      <c r="D16" s="4"/>
      <c r="E16" s="4"/>
      <c r="F16" s="4"/>
      <c r="G16" s="4"/>
      <c r="H16" s="4"/>
      <c r="I16" s="4"/>
      <c r="J16" s="4"/>
      <c r="K16" s="22" t="s">
        <v>18</v>
      </c>
      <c r="L16" s="4"/>
      <c r="M16" s="4"/>
      <c r="N16" s="4"/>
      <c r="O16" s="4"/>
      <c r="P16" s="4"/>
    </row>
    <row r="17" spans="1:24" ht="15.75" x14ac:dyDescent="0.25">
      <c r="A17" s="35"/>
      <c r="B17" s="32"/>
      <c r="C17" s="1"/>
      <c r="D17" s="4"/>
      <c r="E17" s="4"/>
      <c r="F17" s="4"/>
      <c r="G17" s="4"/>
      <c r="H17" s="4"/>
      <c r="I17" s="4"/>
      <c r="J17" s="4"/>
      <c r="K17" s="15"/>
      <c r="L17" s="4"/>
      <c r="M17" s="4"/>
      <c r="N17" s="4"/>
      <c r="O17" s="4"/>
      <c r="P17" s="4"/>
    </row>
    <row r="18" spans="1:24" ht="15.75" x14ac:dyDescent="0.25">
      <c r="A18" s="35"/>
      <c r="B18" s="32"/>
      <c r="C18" s="1"/>
      <c r="D18" s="4"/>
      <c r="E18" s="4"/>
      <c r="F18" s="4"/>
      <c r="G18" s="4"/>
      <c r="H18" s="4"/>
      <c r="I18" s="4"/>
      <c r="J18" s="4"/>
      <c r="K18" s="15"/>
      <c r="L18" s="4"/>
      <c r="M18" s="4"/>
      <c r="N18" s="4"/>
      <c r="O18" s="4"/>
      <c r="P18" s="4"/>
    </row>
    <row r="19" spans="1:24" ht="44.25" customHeight="1" x14ac:dyDescent="0.25">
      <c r="A19" s="134" t="s">
        <v>21</v>
      </c>
      <c r="B19" s="134"/>
      <c r="C19" s="134"/>
      <c r="D19" s="134"/>
      <c r="E19" s="134"/>
      <c r="F19" s="134"/>
      <c r="G19" s="134"/>
      <c r="H19" s="134"/>
      <c r="I19" s="134"/>
      <c r="J19" s="134"/>
      <c r="K19" s="134"/>
      <c r="L19" s="134"/>
      <c r="M19" s="134"/>
      <c r="N19" s="134"/>
      <c r="O19" s="134"/>
      <c r="P19" s="134"/>
      <c r="Q19" s="134"/>
      <c r="R19" s="134"/>
      <c r="S19" s="134"/>
      <c r="T19" s="134"/>
      <c r="U19" s="134"/>
    </row>
    <row r="20" spans="1:24" ht="45" customHeight="1" x14ac:dyDescent="0.25">
      <c r="A20" s="103" t="s">
        <v>16</v>
      </c>
      <c r="B20" s="126" t="s">
        <v>6</v>
      </c>
      <c r="C20" s="140" t="s">
        <v>9</v>
      </c>
      <c r="D20" s="141"/>
      <c r="E20" s="141"/>
      <c r="F20" s="141"/>
      <c r="G20" s="141"/>
      <c r="H20" s="142"/>
      <c r="I20" s="137" t="s">
        <v>22</v>
      </c>
      <c r="J20" s="138"/>
      <c r="K20" s="138"/>
      <c r="L20" s="139"/>
      <c r="M20" s="140" t="s">
        <v>23</v>
      </c>
      <c r="N20" s="141"/>
      <c r="O20" s="141"/>
      <c r="P20" s="142"/>
      <c r="Q20" s="137" t="s">
        <v>24</v>
      </c>
      <c r="R20" s="138"/>
      <c r="S20" s="138"/>
      <c r="T20" s="139"/>
      <c r="U20" s="135" t="s">
        <v>25</v>
      </c>
    </row>
    <row r="21" spans="1:24" ht="88.5" customHeight="1" x14ac:dyDescent="0.25">
      <c r="A21" s="105"/>
      <c r="B21" s="127"/>
      <c r="C21" s="16" t="s">
        <v>1</v>
      </c>
      <c r="D21" s="16" t="s">
        <v>2</v>
      </c>
      <c r="E21" s="12" t="s">
        <v>10</v>
      </c>
      <c r="F21" s="12" t="s">
        <v>12</v>
      </c>
      <c r="G21" s="12" t="s">
        <v>20</v>
      </c>
      <c r="H21" s="12" t="s">
        <v>19</v>
      </c>
      <c r="I21" s="17" t="s">
        <v>3</v>
      </c>
      <c r="J21" s="12" t="s">
        <v>11</v>
      </c>
      <c r="K21" s="12" t="s">
        <v>8</v>
      </c>
      <c r="L21" s="10" t="s">
        <v>26</v>
      </c>
      <c r="M21" s="17" t="s">
        <v>3</v>
      </c>
      <c r="N21" s="12" t="s">
        <v>11</v>
      </c>
      <c r="O21" s="12" t="s">
        <v>8</v>
      </c>
      <c r="P21" s="10" t="s">
        <v>26</v>
      </c>
      <c r="Q21" s="17" t="s">
        <v>3</v>
      </c>
      <c r="R21" s="12" t="s">
        <v>11</v>
      </c>
      <c r="S21" s="12" t="s">
        <v>8</v>
      </c>
      <c r="T21" s="10" t="s">
        <v>26</v>
      </c>
      <c r="U21" s="136"/>
    </row>
    <row r="22" spans="1:24" ht="15" customHeight="1" x14ac:dyDescent="0.25">
      <c r="A22" s="28">
        <v>1</v>
      </c>
      <c r="B22" s="29">
        <v>2</v>
      </c>
      <c r="C22" s="10">
        <v>3</v>
      </c>
      <c r="D22" s="10">
        <v>4</v>
      </c>
      <c r="E22" s="10">
        <v>5</v>
      </c>
      <c r="F22" s="10">
        <v>6</v>
      </c>
      <c r="G22" s="10">
        <v>7</v>
      </c>
      <c r="H22" s="10">
        <v>8</v>
      </c>
      <c r="I22" s="11">
        <v>9</v>
      </c>
      <c r="J22" s="10">
        <v>10</v>
      </c>
      <c r="K22" s="10">
        <v>11</v>
      </c>
      <c r="L22" s="10">
        <v>12</v>
      </c>
      <c r="M22" s="9">
        <v>13</v>
      </c>
      <c r="N22" s="9">
        <v>14</v>
      </c>
      <c r="O22" s="9">
        <v>15</v>
      </c>
      <c r="P22" s="9">
        <v>16</v>
      </c>
      <c r="Q22" s="11">
        <v>17</v>
      </c>
      <c r="R22" s="10">
        <v>18</v>
      </c>
      <c r="S22" s="10">
        <v>19</v>
      </c>
      <c r="T22" s="10">
        <v>20</v>
      </c>
      <c r="U22" s="10">
        <v>21</v>
      </c>
    </row>
    <row r="23" spans="1:24" ht="42" customHeight="1" x14ac:dyDescent="0.25">
      <c r="A23" s="119" t="s">
        <v>7</v>
      </c>
      <c r="B23" s="122" t="s">
        <v>35</v>
      </c>
      <c r="C23" s="72"/>
      <c r="D23" s="41" t="s">
        <v>36</v>
      </c>
      <c r="E23" s="42" t="s">
        <v>37</v>
      </c>
      <c r="F23" s="64" t="s">
        <v>303</v>
      </c>
      <c r="G23" s="42" t="s">
        <v>226</v>
      </c>
      <c r="H23" s="42" t="s">
        <v>227</v>
      </c>
      <c r="I23" s="111">
        <f>SUM(J23:L23)</f>
        <v>54622249</v>
      </c>
      <c r="J23" s="111">
        <f>J25+J34</f>
        <v>46428903</v>
      </c>
      <c r="K23" s="111">
        <v>0</v>
      </c>
      <c r="L23" s="111">
        <f>L25+L34</f>
        <v>8193346</v>
      </c>
      <c r="M23" s="107">
        <f>SUM(N23:P23)</f>
        <v>0</v>
      </c>
      <c r="N23" s="107">
        <f>N27+N34</f>
        <v>0</v>
      </c>
      <c r="O23" s="107">
        <v>0</v>
      </c>
      <c r="P23" s="107">
        <f>P27+P34</f>
        <v>0</v>
      </c>
      <c r="Q23" s="107">
        <f>SUM(R23:T23)</f>
        <v>0</v>
      </c>
      <c r="R23" s="107">
        <f>R27+R34</f>
        <v>0</v>
      </c>
      <c r="S23" s="107">
        <v>0</v>
      </c>
      <c r="T23" s="107">
        <f>T27+T34</f>
        <v>0</v>
      </c>
      <c r="U23" s="72"/>
      <c r="W23" s="68"/>
    </row>
    <row r="24" spans="1:24" ht="72.75" customHeight="1" x14ac:dyDescent="0.25">
      <c r="A24" s="121"/>
      <c r="B24" s="124"/>
      <c r="C24" s="72"/>
      <c r="D24" s="41" t="s">
        <v>106</v>
      </c>
      <c r="E24" s="42" t="s">
        <v>38</v>
      </c>
      <c r="F24" s="64" t="s">
        <v>307</v>
      </c>
      <c r="G24" s="42" t="s">
        <v>229</v>
      </c>
      <c r="H24" s="42" t="s">
        <v>228</v>
      </c>
      <c r="I24" s="115"/>
      <c r="J24" s="115"/>
      <c r="K24" s="115"/>
      <c r="L24" s="115"/>
      <c r="M24" s="109"/>
      <c r="N24" s="109"/>
      <c r="O24" s="109"/>
      <c r="P24" s="109"/>
      <c r="Q24" s="109"/>
      <c r="R24" s="109"/>
      <c r="S24" s="109"/>
      <c r="T24" s="109"/>
      <c r="U24" s="72"/>
      <c r="W24" s="68"/>
      <c r="X24" s="1" t="s">
        <v>213</v>
      </c>
    </row>
    <row r="25" spans="1:24" ht="64.5" customHeight="1" x14ac:dyDescent="0.25">
      <c r="A25" s="86" t="s">
        <v>4</v>
      </c>
      <c r="B25" s="83" t="s">
        <v>42</v>
      </c>
      <c r="C25" s="44" t="s">
        <v>160</v>
      </c>
      <c r="D25" s="43" t="s">
        <v>39</v>
      </c>
      <c r="E25" s="44" t="s">
        <v>222</v>
      </c>
      <c r="F25" s="44" t="s">
        <v>230</v>
      </c>
      <c r="G25" s="44" t="s">
        <v>230</v>
      </c>
      <c r="H25" s="44" t="s">
        <v>231</v>
      </c>
      <c r="I25" s="89">
        <f>SUM(J25:L25)</f>
        <v>35248873</v>
      </c>
      <c r="J25" s="89">
        <v>29961534</v>
      </c>
      <c r="K25" s="89">
        <v>0</v>
      </c>
      <c r="L25" s="89">
        <v>5287339</v>
      </c>
      <c r="M25" s="81">
        <f>SUM(N25:P25)</f>
        <v>0</v>
      </c>
      <c r="N25" s="81">
        <v>0</v>
      </c>
      <c r="O25" s="81">
        <v>0</v>
      </c>
      <c r="P25" s="81">
        <v>0</v>
      </c>
      <c r="Q25" s="81">
        <f>SUM(R25:T25)</f>
        <v>0</v>
      </c>
      <c r="R25" s="81">
        <v>0</v>
      </c>
      <c r="S25" s="81">
        <v>0</v>
      </c>
      <c r="T25" s="81">
        <v>0</v>
      </c>
      <c r="U25" s="43"/>
      <c r="W25" s="68"/>
    </row>
    <row r="26" spans="1:24" ht="52.5" customHeight="1" x14ac:dyDescent="0.25">
      <c r="A26" s="94"/>
      <c r="B26" s="93"/>
      <c r="C26" s="44" t="s">
        <v>159</v>
      </c>
      <c r="D26" s="43" t="s">
        <v>41</v>
      </c>
      <c r="E26" s="44" t="s">
        <v>222</v>
      </c>
      <c r="F26" s="44" t="s">
        <v>230</v>
      </c>
      <c r="G26" s="44" t="s">
        <v>230</v>
      </c>
      <c r="H26" s="44" t="s">
        <v>232</v>
      </c>
      <c r="I26" s="95"/>
      <c r="J26" s="95"/>
      <c r="K26" s="95"/>
      <c r="L26" s="95"/>
      <c r="M26" s="82"/>
      <c r="N26" s="82"/>
      <c r="O26" s="82"/>
      <c r="P26" s="82"/>
      <c r="Q26" s="82"/>
      <c r="R26" s="82"/>
      <c r="S26" s="82"/>
      <c r="T26" s="82"/>
      <c r="U26" s="43"/>
      <c r="W26" s="56"/>
      <c r="X26" s="56"/>
    </row>
    <row r="27" spans="1:24" ht="54.75" customHeight="1" x14ac:dyDescent="0.25">
      <c r="A27" s="116"/>
      <c r="B27" s="117"/>
      <c r="C27" s="44" t="s">
        <v>161</v>
      </c>
      <c r="D27" s="43" t="s">
        <v>162</v>
      </c>
      <c r="E27" s="44" t="s">
        <v>222</v>
      </c>
      <c r="F27" s="44" t="s">
        <v>230</v>
      </c>
      <c r="G27" s="44" t="s">
        <v>230</v>
      </c>
      <c r="H27" s="44" t="s">
        <v>233</v>
      </c>
      <c r="I27" s="118"/>
      <c r="J27" s="118"/>
      <c r="K27" s="118"/>
      <c r="L27" s="118"/>
      <c r="M27" s="90"/>
      <c r="N27" s="90"/>
      <c r="O27" s="90"/>
      <c r="P27" s="90"/>
      <c r="Q27" s="90"/>
      <c r="R27" s="90"/>
      <c r="S27" s="90"/>
      <c r="T27" s="90"/>
      <c r="U27" s="43"/>
    </row>
    <row r="28" spans="1:24" ht="63.75" customHeight="1" x14ac:dyDescent="0.25">
      <c r="A28" s="103" t="s">
        <v>5</v>
      </c>
      <c r="B28" s="100" t="s">
        <v>112</v>
      </c>
      <c r="C28" s="24" t="s">
        <v>160</v>
      </c>
      <c r="D28" s="25" t="s">
        <v>39</v>
      </c>
      <c r="E28" s="54" t="s">
        <v>222</v>
      </c>
      <c r="F28" s="54" t="s">
        <v>230</v>
      </c>
      <c r="G28" s="54" t="s">
        <v>230</v>
      </c>
      <c r="H28" s="54" t="s">
        <v>234</v>
      </c>
      <c r="I28" s="76">
        <f>SUM(J28:L33)</f>
        <v>35248873</v>
      </c>
      <c r="J28" s="76">
        <v>29961534</v>
      </c>
      <c r="K28" s="76">
        <v>0</v>
      </c>
      <c r="L28" s="76">
        <v>5287339</v>
      </c>
      <c r="M28" s="96">
        <f>SUM(N28:P33)</f>
        <v>0</v>
      </c>
      <c r="N28" s="96">
        <v>0</v>
      </c>
      <c r="O28" s="96">
        <v>0</v>
      </c>
      <c r="P28" s="96">
        <v>0</v>
      </c>
      <c r="Q28" s="96">
        <f>SUM(R28:T33)</f>
        <v>0</v>
      </c>
      <c r="R28" s="96">
        <v>0</v>
      </c>
      <c r="S28" s="96">
        <v>0</v>
      </c>
      <c r="T28" s="96">
        <v>0</v>
      </c>
      <c r="U28" s="27"/>
      <c r="V28" s="56"/>
    </row>
    <row r="29" spans="1:24" ht="54" customHeight="1" x14ac:dyDescent="0.25">
      <c r="A29" s="104"/>
      <c r="B29" s="101"/>
      <c r="C29" s="24" t="s">
        <v>159</v>
      </c>
      <c r="D29" s="27" t="s">
        <v>41</v>
      </c>
      <c r="E29" s="54" t="s">
        <v>222</v>
      </c>
      <c r="F29" s="54" t="s">
        <v>230</v>
      </c>
      <c r="G29" s="54" t="s">
        <v>230</v>
      </c>
      <c r="H29" s="54" t="s">
        <v>232</v>
      </c>
      <c r="I29" s="77"/>
      <c r="J29" s="77"/>
      <c r="K29" s="77"/>
      <c r="L29" s="77"/>
      <c r="M29" s="97"/>
      <c r="N29" s="97"/>
      <c r="O29" s="97"/>
      <c r="P29" s="97"/>
      <c r="Q29" s="97"/>
      <c r="R29" s="97"/>
      <c r="S29" s="97"/>
      <c r="T29" s="97"/>
      <c r="U29" s="27"/>
    </row>
    <row r="30" spans="1:24" ht="54" customHeight="1" x14ac:dyDescent="0.25">
      <c r="A30" s="104"/>
      <c r="B30" s="101"/>
      <c r="C30" s="24" t="s">
        <v>161</v>
      </c>
      <c r="D30" s="27" t="s">
        <v>162</v>
      </c>
      <c r="E30" s="54" t="s">
        <v>222</v>
      </c>
      <c r="F30" s="54" t="s">
        <v>230</v>
      </c>
      <c r="G30" s="54" t="s">
        <v>230</v>
      </c>
      <c r="H30" s="54" t="s">
        <v>233</v>
      </c>
      <c r="I30" s="77"/>
      <c r="J30" s="77"/>
      <c r="K30" s="77"/>
      <c r="L30" s="77"/>
      <c r="M30" s="97"/>
      <c r="N30" s="97"/>
      <c r="O30" s="97"/>
      <c r="P30" s="97"/>
      <c r="Q30" s="97"/>
      <c r="R30" s="97"/>
      <c r="S30" s="97"/>
      <c r="T30" s="97"/>
      <c r="U30" s="27"/>
    </row>
    <row r="31" spans="1:24" ht="26.25" customHeight="1" x14ac:dyDescent="0.25">
      <c r="A31" s="104"/>
      <c r="B31" s="101"/>
      <c r="C31" s="24" t="s">
        <v>163</v>
      </c>
      <c r="D31" s="27" t="s">
        <v>164</v>
      </c>
      <c r="E31" s="54" t="s">
        <v>222</v>
      </c>
      <c r="F31" s="54" t="s">
        <v>230</v>
      </c>
      <c r="G31" s="54" t="s">
        <v>230</v>
      </c>
      <c r="H31" s="54" t="s">
        <v>235</v>
      </c>
      <c r="I31" s="77"/>
      <c r="J31" s="77"/>
      <c r="K31" s="77"/>
      <c r="L31" s="77"/>
      <c r="M31" s="97"/>
      <c r="N31" s="97"/>
      <c r="O31" s="97"/>
      <c r="P31" s="97"/>
      <c r="Q31" s="97"/>
      <c r="R31" s="97"/>
      <c r="S31" s="97"/>
      <c r="T31" s="97"/>
      <c r="U31" s="27"/>
    </row>
    <row r="32" spans="1:24" ht="41.25" customHeight="1" x14ac:dyDescent="0.25">
      <c r="A32" s="104"/>
      <c r="B32" s="101"/>
      <c r="C32" s="24" t="s">
        <v>167</v>
      </c>
      <c r="D32" s="27" t="s">
        <v>168</v>
      </c>
      <c r="E32" s="54" t="s">
        <v>222</v>
      </c>
      <c r="F32" s="54" t="s">
        <v>230</v>
      </c>
      <c r="G32" s="54" t="s">
        <v>230</v>
      </c>
      <c r="H32" s="57" t="s">
        <v>236</v>
      </c>
      <c r="I32" s="77"/>
      <c r="J32" s="77"/>
      <c r="K32" s="77"/>
      <c r="L32" s="77"/>
      <c r="M32" s="97"/>
      <c r="N32" s="97"/>
      <c r="O32" s="97"/>
      <c r="P32" s="97"/>
      <c r="Q32" s="97"/>
      <c r="R32" s="97"/>
      <c r="S32" s="97"/>
      <c r="T32" s="97"/>
      <c r="U32" s="27"/>
    </row>
    <row r="33" spans="1:23" ht="39.75" customHeight="1" x14ac:dyDescent="0.25">
      <c r="A33" s="104"/>
      <c r="B33" s="101"/>
      <c r="C33" s="24" t="s">
        <v>131</v>
      </c>
      <c r="D33" s="27" t="s">
        <v>169</v>
      </c>
      <c r="E33" s="54" t="s">
        <v>222</v>
      </c>
      <c r="F33" s="54" t="s">
        <v>230</v>
      </c>
      <c r="G33" s="54" t="s">
        <v>230</v>
      </c>
      <c r="H33" s="54" t="s">
        <v>237</v>
      </c>
      <c r="I33" s="77"/>
      <c r="J33" s="77"/>
      <c r="K33" s="77"/>
      <c r="L33" s="77"/>
      <c r="M33" s="97"/>
      <c r="N33" s="97"/>
      <c r="O33" s="97"/>
      <c r="P33" s="97"/>
      <c r="Q33" s="97"/>
      <c r="R33" s="97"/>
      <c r="S33" s="97"/>
      <c r="T33" s="97"/>
      <c r="U33" s="27"/>
    </row>
    <row r="34" spans="1:23" ht="50.25" customHeight="1" x14ac:dyDescent="0.25">
      <c r="A34" s="86" t="s">
        <v>40</v>
      </c>
      <c r="B34" s="83" t="s">
        <v>43</v>
      </c>
      <c r="C34" s="44" t="s">
        <v>159</v>
      </c>
      <c r="D34" s="43" t="s">
        <v>41</v>
      </c>
      <c r="E34" s="44" t="s">
        <v>120</v>
      </c>
      <c r="F34" s="44" t="s">
        <v>230</v>
      </c>
      <c r="G34" s="44" t="s">
        <v>230</v>
      </c>
      <c r="H34" s="62" t="s">
        <v>238</v>
      </c>
      <c r="I34" s="89">
        <f>SUM(J34:L34)</f>
        <v>19373376</v>
      </c>
      <c r="J34" s="89">
        <v>16467369</v>
      </c>
      <c r="K34" s="89">
        <v>0</v>
      </c>
      <c r="L34" s="89">
        <v>2906007</v>
      </c>
      <c r="M34" s="81">
        <f>SUM(N34:P34)</f>
        <v>0</v>
      </c>
      <c r="N34" s="81">
        <v>0</v>
      </c>
      <c r="O34" s="81">
        <v>0</v>
      </c>
      <c r="P34" s="81">
        <v>0</v>
      </c>
      <c r="Q34" s="81">
        <f>SUM(R34:T34)</f>
        <v>0</v>
      </c>
      <c r="R34" s="81">
        <v>0</v>
      </c>
      <c r="S34" s="81">
        <v>0</v>
      </c>
      <c r="T34" s="81">
        <v>0</v>
      </c>
      <c r="U34" s="43"/>
    </row>
    <row r="35" spans="1:23" ht="39" customHeight="1" x14ac:dyDescent="0.25">
      <c r="A35" s="87"/>
      <c r="B35" s="84"/>
      <c r="C35" s="44" t="s">
        <v>157</v>
      </c>
      <c r="D35" s="43" t="s">
        <v>210</v>
      </c>
      <c r="E35" s="44" t="s">
        <v>120</v>
      </c>
      <c r="F35" s="44" t="s">
        <v>230</v>
      </c>
      <c r="G35" s="44" t="s">
        <v>230</v>
      </c>
      <c r="H35" s="44" t="s">
        <v>239</v>
      </c>
      <c r="I35" s="87"/>
      <c r="J35" s="87"/>
      <c r="K35" s="87"/>
      <c r="L35" s="87"/>
      <c r="M35" s="91"/>
      <c r="N35" s="91"/>
      <c r="O35" s="91"/>
      <c r="P35" s="91"/>
      <c r="Q35" s="91"/>
      <c r="R35" s="91"/>
      <c r="S35" s="91"/>
      <c r="T35" s="91"/>
      <c r="U35" s="43"/>
    </row>
    <row r="36" spans="1:23" ht="53.25" customHeight="1" x14ac:dyDescent="0.25">
      <c r="A36" s="88"/>
      <c r="B36" s="85"/>
      <c r="C36" s="44" t="s">
        <v>212</v>
      </c>
      <c r="D36" s="43" t="s">
        <v>211</v>
      </c>
      <c r="E36" s="44" t="s">
        <v>120</v>
      </c>
      <c r="F36" s="44" t="s">
        <v>230</v>
      </c>
      <c r="G36" s="44" t="s">
        <v>230</v>
      </c>
      <c r="H36" s="44" t="s">
        <v>240</v>
      </c>
      <c r="I36" s="88"/>
      <c r="J36" s="88"/>
      <c r="K36" s="88"/>
      <c r="L36" s="88"/>
      <c r="M36" s="92"/>
      <c r="N36" s="92"/>
      <c r="O36" s="92"/>
      <c r="P36" s="92"/>
      <c r="Q36" s="92"/>
      <c r="R36" s="92"/>
      <c r="S36" s="92"/>
      <c r="T36" s="92"/>
      <c r="U36" s="43"/>
    </row>
    <row r="37" spans="1:23" ht="41.25" customHeight="1" x14ac:dyDescent="0.25">
      <c r="A37" s="103" t="s">
        <v>115</v>
      </c>
      <c r="B37" s="100" t="s">
        <v>116</v>
      </c>
      <c r="C37" s="24" t="s">
        <v>157</v>
      </c>
      <c r="D37" s="27" t="s">
        <v>158</v>
      </c>
      <c r="E37" s="54" t="s">
        <v>120</v>
      </c>
      <c r="F37" s="54" t="s">
        <v>230</v>
      </c>
      <c r="G37" s="54" t="s">
        <v>230</v>
      </c>
      <c r="H37" s="54" t="s">
        <v>239</v>
      </c>
      <c r="I37" s="76">
        <f>SUM(J37:L41)</f>
        <v>19373376</v>
      </c>
      <c r="J37" s="76">
        <v>16467369</v>
      </c>
      <c r="K37" s="76">
        <v>0</v>
      </c>
      <c r="L37" s="76">
        <v>2906007</v>
      </c>
      <c r="M37" s="96">
        <f>SUM(N37:P41)</f>
        <v>0</v>
      </c>
      <c r="N37" s="96">
        <v>0</v>
      </c>
      <c r="O37" s="96">
        <v>0</v>
      </c>
      <c r="P37" s="96">
        <v>0</v>
      </c>
      <c r="Q37" s="96">
        <f>SUM(R37:T41)</f>
        <v>0</v>
      </c>
      <c r="R37" s="96">
        <v>0</v>
      </c>
      <c r="S37" s="96">
        <v>0</v>
      </c>
      <c r="T37" s="96">
        <v>0</v>
      </c>
      <c r="U37" s="27"/>
    </row>
    <row r="38" spans="1:23" ht="49.5" customHeight="1" x14ac:dyDescent="0.25">
      <c r="A38" s="104"/>
      <c r="B38" s="101"/>
      <c r="C38" s="24" t="s">
        <v>159</v>
      </c>
      <c r="D38" s="27" t="s">
        <v>41</v>
      </c>
      <c r="E38" s="54" t="s">
        <v>120</v>
      </c>
      <c r="F38" s="54" t="s">
        <v>230</v>
      </c>
      <c r="G38" s="54" t="s">
        <v>230</v>
      </c>
      <c r="H38" s="54" t="s">
        <v>241</v>
      </c>
      <c r="I38" s="77"/>
      <c r="J38" s="77"/>
      <c r="K38" s="77"/>
      <c r="L38" s="77"/>
      <c r="M38" s="97"/>
      <c r="N38" s="97"/>
      <c r="O38" s="97"/>
      <c r="P38" s="97"/>
      <c r="Q38" s="97"/>
      <c r="R38" s="97"/>
      <c r="S38" s="97"/>
      <c r="T38" s="97"/>
      <c r="U38" s="27"/>
    </row>
    <row r="39" spans="1:23" ht="52.5" customHeight="1" x14ac:dyDescent="0.25">
      <c r="A39" s="104"/>
      <c r="B39" s="101"/>
      <c r="C39" s="24" t="s">
        <v>170</v>
      </c>
      <c r="D39" s="27" t="s">
        <v>171</v>
      </c>
      <c r="E39" s="54" t="s">
        <v>120</v>
      </c>
      <c r="F39" s="54" t="s">
        <v>230</v>
      </c>
      <c r="G39" s="54" t="s">
        <v>230</v>
      </c>
      <c r="H39" s="54" t="s">
        <v>240</v>
      </c>
      <c r="I39" s="77"/>
      <c r="J39" s="77"/>
      <c r="K39" s="77"/>
      <c r="L39" s="77"/>
      <c r="M39" s="97"/>
      <c r="N39" s="97"/>
      <c r="O39" s="97"/>
      <c r="P39" s="97"/>
      <c r="Q39" s="97"/>
      <c r="R39" s="97"/>
      <c r="S39" s="97"/>
      <c r="T39" s="97"/>
      <c r="U39" s="27"/>
    </row>
    <row r="40" spans="1:23" ht="27.75" customHeight="1" x14ac:dyDescent="0.25">
      <c r="A40" s="104"/>
      <c r="B40" s="101"/>
      <c r="C40" s="24" t="s">
        <v>163</v>
      </c>
      <c r="D40" s="27" t="s">
        <v>164</v>
      </c>
      <c r="E40" s="54" t="s">
        <v>120</v>
      </c>
      <c r="F40" s="54" t="s">
        <v>230</v>
      </c>
      <c r="G40" s="54" t="s">
        <v>230</v>
      </c>
      <c r="H40" s="54" t="s">
        <v>242</v>
      </c>
      <c r="I40" s="77"/>
      <c r="J40" s="77"/>
      <c r="K40" s="77"/>
      <c r="L40" s="77"/>
      <c r="M40" s="97"/>
      <c r="N40" s="97"/>
      <c r="O40" s="97"/>
      <c r="P40" s="97"/>
      <c r="Q40" s="97"/>
      <c r="R40" s="97"/>
      <c r="S40" s="97"/>
      <c r="T40" s="97"/>
      <c r="U40" s="27"/>
    </row>
    <row r="41" spans="1:23" ht="39" customHeight="1" x14ac:dyDescent="0.25">
      <c r="A41" s="104"/>
      <c r="B41" s="101"/>
      <c r="C41" s="24" t="s">
        <v>165</v>
      </c>
      <c r="D41" s="27" t="s">
        <v>166</v>
      </c>
      <c r="E41" s="54" t="s">
        <v>120</v>
      </c>
      <c r="F41" s="54" t="s">
        <v>230</v>
      </c>
      <c r="G41" s="54" t="s">
        <v>230</v>
      </c>
      <c r="H41" s="54" t="s">
        <v>243</v>
      </c>
      <c r="I41" s="77"/>
      <c r="J41" s="77"/>
      <c r="K41" s="77"/>
      <c r="L41" s="77"/>
      <c r="M41" s="97"/>
      <c r="N41" s="97"/>
      <c r="O41" s="97"/>
      <c r="P41" s="97"/>
      <c r="Q41" s="97"/>
      <c r="R41" s="97"/>
      <c r="S41" s="97"/>
      <c r="T41" s="97"/>
      <c r="U41" s="27"/>
    </row>
    <row r="42" spans="1:23" ht="75" customHeight="1" x14ac:dyDescent="0.25">
      <c r="A42" s="45" t="s">
        <v>44</v>
      </c>
      <c r="B42" s="46" t="s">
        <v>45</v>
      </c>
      <c r="C42" s="47"/>
      <c r="D42" s="48" t="s">
        <v>47</v>
      </c>
      <c r="E42" s="42" t="s">
        <v>48</v>
      </c>
      <c r="F42" s="42" t="s">
        <v>202</v>
      </c>
      <c r="G42" s="42" t="s">
        <v>244</v>
      </c>
      <c r="H42" s="42" t="s">
        <v>245</v>
      </c>
      <c r="I42" s="55">
        <f>J42+K42+L42</f>
        <v>16099249</v>
      </c>
      <c r="J42" s="55">
        <v>13660994</v>
      </c>
      <c r="K42" s="55">
        <v>0</v>
      </c>
      <c r="L42" s="55">
        <v>2438255</v>
      </c>
      <c r="M42" s="65">
        <f>N42+O42+P42</f>
        <v>1328227.8500000001</v>
      </c>
      <c r="N42" s="65">
        <v>1117510</v>
      </c>
      <c r="O42" s="65">
        <v>0</v>
      </c>
      <c r="P42" s="65">
        <v>210717.85</v>
      </c>
      <c r="Q42" s="65">
        <f>R42+S42+T42</f>
        <v>0</v>
      </c>
      <c r="R42" s="65">
        <v>0</v>
      </c>
      <c r="S42" s="65">
        <v>0</v>
      </c>
      <c r="T42" s="65">
        <v>0</v>
      </c>
      <c r="U42" s="48"/>
      <c r="V42" t="s">
        <v>213</v>
      </c>
    </row>
    <row r="43" spans="1:23" ht="60" x14ac:dyDescent="0.25">
      <c r="A43" s="49" t="s">
        <v>46</v>
      </c>
      <c r="B43" s="50" t="s">
        <v>49</v>
      </c>
      <c r="C43" s="44" t="s">
        <v>129</v>
      </c>
      <c r="D43" s="43" t="s">
        <v>62</v>
      </c>
      <c r="E43" s="44" t="s">
        <v>222</v>
      </c>
      <c r="F43" s="44" t="s">
        <v>230</v>
      </c>
      <c r="G43" s="44" t="s">
        <v>230</v>
      </c>
      <c r="H43" s="44" t="s">
        <v>246</v>
      </c>
      <c r="I43" s="53">
        <f>J43+K43+L43</f>
        <v>16099249</v>
      </c>
      <c r="J43" s="53">
        <v>13660994</v>
      </c>
      <c r="K43" s="53">
        <v>0</v>
      </c>
      <c r="L43" s="53">
        <v>2438255</v>
      </c>
      <c r="M43" s="66">
        <f>N43+O43+P43</f>
        <v>1328227.8500000001</v>
      </c>
      <c r="N43" s="66">
        <v>1117510</v>
      </c>
      <c r="O43" s="66">
        <v>0</v>
      </c>
      <c r="P43" s="66">
        <v>210717.85</v>
      </c>
      <c r="Q43" s="66">
        <f>R43+S43+T43</f>
        <v>0</v>
      </c>
      <c r="R43" s="66">
        <v>0</v>
      </c>
      <c r="S43" s="66">
        <v>0</v>
      </c>
      <c r="T43" s="66">
        <v>0</v>
      </c>
      <c r="U43" s="43"/>
    </row>
    <row r="44" spans="1:23" ht="48" x14ac:dyDescent="0.25">
      <c r="A44" s="103" t="s">
        <v>50</v>
      </c>
      <c r="B44" s="100" t="s">
        <v>112</v>
      </c>
      <c r="C44" s="24" t="s">
        <v>129</v>
      </c>
      <c r="D44" s="27" t="s">
        <v>62</v>
      </c>
      <c r="E44" s="24" t="s">
        <v>222</v>
      </c>
      <c r="F44" s="24" t="s">
        <v>230</v>
      </c>
      <c r="G44" s="24" t="s">
        <v>230</v>
      </c>
      <c r="H44" s="24" t="s">
        <v>246</v>
      </c>
      <c r="I44" s="76">
        <f t="shared" ref="I44" si="0">J44+K44+L44</f>
        <v>16099249</v>
      </c>
      <c r="J44" s="76">
        <v>13660994</v>
      </c>
      <c r="K44" s="76">
        <v>0</v>
      </c>
      <c r="L44" s="76">
        <v>2438255</v>
      </c>
      <c r="M44" s="96">
        <f t="shared" ref="M44" si="1">N44+O44+P44</f>
        <v>1328227.8500000001</v>
      </c>
      <c r="N44" s="96">
        <v>1117510</v>
      </c>
      <c r="O44" s="96">
        <v>0</v>
      </c>
      <c r="P44" s="96">
        <v>210717.85</v>
      </c>
      <c r="Q44" s="96">
        <f t="shared" ref="Q44" si="2">R44+S44+T44</f>
        <v>0</v>
      </c>
      <c r="R44" s="96">
        <v>0</v>
      </c>
      <c r="S44" s="96">
        <v>0</v>
      </c>
      <c r="T44" s="96">
        <v>0</v>
      </c>
      <c r="U44" s="27"/>
      <c r="W44" s="56"/>
    </row>
    <row r="45" spans="1:23" ht="27" customHeight="1" x14ac:dyDescent="0.25">
      <c r="A45" s="104"/>
      <c r="B45" s="101"/>
      <c r="C45" s="24" t="s">
        <v>130</v>
      </c>
      <c r="D45" s="27" t="s">
        <v>249</v>
      </c>
      <c r="E45" s="24" t="s">
        <v>222</v>
      </c>
      <c r="F45" s="24" t="s">
        <v>230</v>
      </c>
      <c r="G45" s="24" t="s">
        <v>230</v>
      </c>
      <c r="H45" s="24" t="s">
        <v>247</v>
      </c>
      <c r="I45" s="77"/>
      <c r="J45" s="77"/>
      <c r="K45" s="77"/>
      <c r="L45" s="77"/>
      <c r="M45" s="97"/>
      <c r="N45" s="97"/>
      <c r="O45" s="97"/>
      <c r="P45" s="97"/>
      <c r="Q45" s="97"/>
      <c r="R45" s="97"/>
      <c r="S45" s="97"/>
      <c r="T45" s="97"/>
      <c r="U45" s="27"/>
    </row>
    <row r="46" spans="1:23" ht="36" x14ac:dyDescent="0.25">
      <c r="A46" s="105"/>
      <c r="B46" s="102"/>
      <c r="C46" s="24" t="s">
        <v>131</v>
      </c>
      <c r="D46" s="7" t="s">
        <v>250</v>
      </c>
      <c r="E46" s="24" t="s">
        <v>222</v>
      </c>
      <c r="F46" s="24" t="s">
        <v>230</v>
      </c>
      <c r="G46" s="24" t="s">
        <v>230</v>
      </c>
      <c r="H46" s="24" t="s">
        <v>248</v>
      </c>
      <c r="I46" s="110"/>
      <c r="J46" s="110"/>
      <c r="K46" s="110"/>
      <c r="L46" s="110"/>
      <c r="M46" s="106"/>
      <c r="N46" s="106"/>
      <c r="O46" s="106"/>
      <c r="P46" s="106"/>
      <c r="Q46" s="106"/>
      <c r="R46" s="106"/>
      <c r="S46" s="106"/>
      <c r="T46" s="106"/>
      <c r="U46" s="27"/>
    </row>
    <row r="47" spans="1:23" ht="60" x14ac:dyDescent="0.25">
      <c r="A47" s="119" t="s">
        <v>15</v>
      </c>
      <c r="B47" s="122" t="s">
        <v>51</v>
      </c>
      <c r="C47" s="47"/>
      <c r="D47" s="48" t="s">
        <v>52</v>
      </c>
      <c r="E47" s="42" t="s">
        <v>53</v>
      </c>
      <c r="F47" s="64" t="s">
        <v>309</v>
      </c>
      <c r="G47" s="42" t="s">
        <v>251</v>
      </c>
      <c r="H47" s="42" t="s">
        <v>252</v>
      </c>
      <c r="I47" s="111">
        <f>SUM(I54+I59)</f>
        <v>16762474</v>
      </c>
      <c r="J47" s="111">
        <f>J52+J59</f>
        <v>9549809</v>
      </c>
      <c r="K47" s="114">
        <v>0</v>
      </c>
      <c r="L47" s="111">
        <f>L52+L59</f>
        <v>7212665</v>
      </c>
      <c r="M47" s="107">
        <f>SUM(N47:P51)</f>
        <v>0</v>
      </c>
      <c r="N47" s="107">
        <f>N52+N59</f>
        <v>0</v>
      </c>
      <c r="O47" s="107">
        <v>0</v>
      </c>
      <c r="P47" s="107">
        <f>P52+P59</f>
        <v>0</v>
      </c>
      <c r="Q47" s="107">
        <f>SUM(R47:T51)</f>
        <v>0</v>
      </c>
      <c r="R47" s="107">
        <f>R52+R59</f>
        <v>0</v>
      </c>
      <c r="S47" s="107">
        <v>0</v>
      </c>
      <c r="T47" s="107">
        <f>T52+T59</f>
        <v>0</v>
      </c>
      <c r="U47" s="48"/>
    </row>
    <row r="48" spans="1:23" ht="60" x14ac:dyDescent="0.25">
      <c r="A48" s="120"/>
      <c r="B48" s="123"/>
      <c r="C48" s="47"/>
      <c r="D48" s="48" t="s">
        <v>198</v>
      </c>
      <c r="E48" s="42" t="s">
        <v>199</v>
      </c>
      <c r="F48" s="64" t="s">
        <v>310</v>
      </c>
      <c r="G48" s="42" t="s">
        <v>254</v>
      </c>
      <c r="H48" s="42" t="s">
        <v>253</v>
      </c>
      <c r="I48" s="112"/>
      <c r="J48" s="112"/>
      <c r="K48" s="113"/>
      <c r="L48" s="112"/>
      <c r="M48" s="108"/>
      <c r="N48" s="108"/>
      <c r="O48" s="108"/>
      <c r="P48" s="108"/>
      <c r="Q48" s="108"/>
      <c r="R48" s="108"/>
      <c r="S48" s="108"/>
      <c r="T48" s="108"/>
      <c r="U48" s="48"/>
    </row>
    <row r="49" spans="1:21" ht="60" x14ac:dyDescent="0.25">
      <c r="A49" s="120"/>
      <c r="B49" s="123"/>
      <c r="C49" s="47"/>
      <c r="D49" s="48" t="s">
        <v>57</v>
      </c>
      <c r="E49" s="42" t="s">
        <v>54</v>
      </c>
      <c r="F49" s="42" t="s">
        <v>201</v>
      </c>
      <c r="G49" s="42" t="s">
        <v>255</v>
      </c>
      <c r="H49" s="42" t="s">
        <v>256</v>
      </c>
      <c r="I49" s="113"/>
      <c r="J49" s="113"/>
      <c r="K49" s="113"/>
      <c r="L49" s="113"/>
      <c r="M49" s="108"/>
      <c r="N49" s="108"/>
      <c r="O49" s="108"/>
      <c r="P49" s="108"/>
      <c r="Q49" s="108"/>
      <c r="R49" s="108"/>
      <c r="S49" s="108"/>
      <c r="T49" s="108"/>
      <c r="U49" s="48"/>
    </row>
    <row r="50" spans="1:21" ht="36" x14ac:dyDescent="0.25">
      <c r="A50" s="120"/>
      <c r="B50" s="123"/>
      <c r="C50" s="47"/>
      <c r="D50" s="48" t="s">
        <v>58</v>
      </c>
      <c r="E50" s="42" t="s">
        <v>55</v>
      </c>
      <c r="F50" s="64" t="s">
        <v>311</v>
      </c>
      <c r="G50" s="42" t="s">
        <v>257</v>
      </c>
      <c r="H50" s="42" t="s">
        <v>258</v>
      </c>
      <c r="I50" s="113"/>
      <c r="J50" s="113"/>
      <c r="K50" s="113"/>
      <c r="L50" s="113"/>
      <c r="M50" s="108"/>
      <c r="N50" s="108"/>
      <c r="O50" s="108"/>
      <c r="P50" s="108"/>
      <c r="Q50" s="108"/>
      <c r="R50" s="108"/>
      <c r="S50" s="108"/>
      <c r="T50" s="108"/>
      <c r="U50" s="48"/>
    </row>
    <row r="51" spans="1:21" ht="38.25" customHeight="1" x14ac:dyDescent="0.25">
      <c r="A51" s="120"/>
      <c r="B51" s="123"/>
      <c r="C51" s="47"/>
      <c r="D51" s="48" t="s">
        <v>59</v>
      </c>
      <c r="E51" s="42" t="s">
        <v>56</v>
      </c>
      <c r="F51" s="64" t="s">
        <v>312</v>
      </c>
      <c r="G51" s="42" t="s">
        <v>260</v>
      </c>
      <c r="H51" s="42" t="s">
        <v>259</v>
      </c>
      <c r="I51" s="113"/>
      <c r="J51" s="113"/>
      <c r="K51" s="113"/>
      <c r="L51" s="113"/>
      <c r="M51" s="108"/>
      <c r="N51" s="108"/>
      <c r="O51" s="108"/>
      <c r="P51" s="108"/>
      <c r="Q51" s="108"/>
      <c r="R51" s="108"/>
      <c r="S51" s="108"/>
      <c r="T51" s="108"/>
      <c r="U51" s="48"/>
    </row>
    <row r="52" spans="1:21" ht="48.75" customHeight="1" x14ac:dyDescent="0.25">
      <c r="A52" s="86" t="s">
        <v>60</v>
      </c>
      <c r="B52" s="83" t="s">
        <v>61</v>
      </c>
      <c r="C52" s="44" t="s">
        <v>132</v>
      </c>
      <c r="D52" s="43" t="s">
        <v>63</v>
      </c>
      <c r="E52" s="44" t="s">
        <v>222</v>
      </c>
      <c r="F52" s="44" t="s">
        <v>230</v>
      </c>
      <c r="G52" s="44" t="s">
        <v>230</v>
      </c>
      <c r="H52" s="44" t="s">
        <v>261</v>
      </c>
      <c r="I52" s="89">
        <f>J52+K52+L52</f>
        <v>10241397</v>
      </c>
      <c r="J52" s="89">
        <v>4006895</v>
      </c>
      <c r="K52" s="89">
        <v>0</v>
      </c>
      <c r="L52" s="89">
        <v>6234502</v>
      </c>
      <c r="M52" s="81">
        <f t="shared" ref="M52" si="3">SUM(N52:P52)</f>
        <v>0</v>
      </c>
      <c r="N52" s="81">
        <v>0</v>
      </c>
      <c r="O52" s="81">
        <v>0</v>
      </c>
      <c r="P52" s="81">
        <v>0</v>
      </c>
      <c r="Q52" s="81">
        <f t="shared" ref="Q52" si="4">SUM(R52:T52)</f>
        <v>0</v>
      </c>
      <c r="R52" s="81">
        <v>0</v>
      </c>
      <c r="S52" s="81">
        <v>0</v>
      </c>
      <c r="T52" s="81">
        <v>0</v>
      </c>
      <c r="U52" s="43"/>
    </row>
    <row r="53" spans="1:21" ht="48" x14ac:dyDescent="0.25">
      <c r="A53" s="116"/>
      <c r="B53" s="117"/>
      <c r="C53" s="44" t="s">
        <v>133</v>
      </c>
      <c r="D53" s="43" t="s">
        <v>64</v>
      </c>
      <c r="E53" s="44" t="s">
        <v>222</v>
      </c>
      <c r="F53" s="44" t="s">
        <v>230</v>
      </c>
      <c r="G53" s="44" t="s">
        <v>230</v>
      </c>
      <c r="H53" s="44" t="s">
        <v>262</v>
      </c>
      <c r="I53" s="118"/>
      <c r="J53" s="118"/>
      <c r="K53" s="118"/>
      <c r="L53" s="118"/>
      <c r="M53" s="90"/>
      <c r="N53" s="90"/>
      <c r="O53" s="90"/>
      <c r="P53" s="90"/>
      <c r="Q53" s="90"/>
      <c r="R53" s="90"/>
      <c r="S53" s="90"/>
      <c r="T53" s="90"/>
      <c r="U53" s="43"/>
    </row>
    <row r="54" spans="1:21" ht="48" x14ac:dyDescent="0.25">
      <c r="A54" s="103" t="s">
        <v>69</v>
      </c>
      <c r="B54" s="100" t="s">
        <v>113</v>
      </c>
      <c r="C54" s="24" t="s">
        <v>132</v>
      </c>
      <c r="D54" s="27" t="s">
        <v>63</v>
      </c>
      <c r="E54" s="24" t="s">
        <v>222</v>
      </c>
      <c r="F54" s="24" t="s">
        <v>230</v>
      </c>
      <c r="G54" s="24" t="s">
        <v>230</v>
      </c>
      <c r="H54" s="24" t="s">
        <v>261</v>
      </c>
      <c r="I54" s="76">
        <f>J54+K54+L54</f>
        <v>10241397</v>
      </c>
      <c r="J54" s="76">
        <v>4006895</v>
      </c>
      <c r="K54" s="76">
        <v>0</v>
      </c>
      <c r="L54" s="76">
        <v>6234502</v>
      </c>
      <c r="M54" s="96">
        <f>SUM(N54:P54)</f>
        <v>0</v>
      </c>
      <c r="N54" s="96">
        <v>0</v>
      </c>
      <c r="O54" s="96">
        <v>0</v>
      </c>
      <c r="P54" s="96">
        <v>0</v>
      </c>
      <c r="Q54" s="96">
        <f>SUM(R54:T54)</f>
        <v>0</v>
      </c>
      <c r="R54" s="96">
        <v>0</v>
      </c>
      <c r="S54" s="96">
        <v>0</v>
      </c>
      <c r="T54" s="96">
        <v>0</v>
      </c>
      <c r="U54" s="27"/>
    </row>
    <row r="55" spans="1:21" ht="48" x14ac:dyDescent="0.25">
      <c r="A55" s="104"/>
      <c r="B55" s="101"/>
      <c r="C55" s="24" t="s">
        <v>133</v>
      </c>
      <c r="D55" s="27" t="s">
        <v>64</v>
      </c>
      <c r="E55" s="24" t="s">
        <v>222</v>
      </c>
      <c r="F55" s="24" t="s">
        <v>230</v>
      </c>
      <c r="G55" s="24" t="s">
        <v>230</v>
      </c>
      <c r="H55" s="24" t="s">
        <v>262</v>
      </c>
      <c r="I55" s="77"/>
      <c r="J55" s="77"/>
      <c r="K55" s="77"/>
      <c r="L55" s="77"/>
      <c r="M55" s="97"/>
      <c r="N55" s="97"/>
      <c r="O55" s="97"/>
      <c r="P55" s="97"/>
      <c r="Q55" s="97"/>
      <c r="R55" s="97"/>
      <c r="S55" s="97"/>
      <c r="T55" s="97"/>
      <c r="U55" s="27"/>
    </row>
    <row r="56" spans="1:21" ht="36" x14ac:dyDescent="0.25">
      <c r="A56" s="104"/>
      <c r="B56" s="101"/>
      <c r="C56" s="24" t="s">
        <v>135</v>
      </c>
      <c r="D56" s="7" t="s">
        <v>134</v>
      </c>
      <c r="E56" s="24" t="s">
        <v>222</v>
      </c>
      <c r="F56" s="24" t="s">
        <v>230</v>
      </c>
      <c r="G56" s="24" t="s">
        <v>230</v>
      </c>
      <c r="H56" s="24" t="s">
        <v>263</v>
      </c>
      <c r="I56" s="77"/>
      <c r="J56" s="77"/>
      <c r="K56" s="77"/>
      <c r="L56" s="77"/>
      <c r="M56" s="97"/>
      <c r="N56" s="97"/>
      <c r="O56" s="97"/>
      <c r="P56" s="97"/>
      <c r="Q56" s="97"/>
      <c r="R56" s="97"/>
      <c r="S56" s="97"/>
      <c r="T56" s="97"/>
      <c r="U56" s="27"/>
    </row>
    <row r="57" spans="1:21" ht="36" x14ac:dyDescent="0.25">
      <c r="A57" s="104"/>
      <c r="B57" s="101"/>
      <c r="C57" s="24" t="s">
        <v>136</v>
      </c>
      <c r="D57" s="27" t="s">
        <v>266</v>
      </c>
      <c r="E57" s="24" t="s">
        <v>222</v>
      </c>
      <c r="F57" s="24" t="s">
        <v>230</v>
      </c>
      <c r="G57" s="24" t="s">
        <v>230</v>
      </c>
      <c r="H57" s="24" t="s">
        <v>264</v>
      </c>
      <c r="I57" s="77"/>
      <c r="J57" s="77"/>
      <c r="K57" s="77"/>
      <c r="L57" s="77"/>
      <c r="M57" s="97"/>
      <c r="N57" s="97"/>
      <c r="O57" s="97"/>
      <c r="P57" s="97"/>
      <c r="Q57" s="97"/>
      <c r="R57" s="97"/>
      <c r="S57" s="97"/>
      <c r="T57" s="97"/>
      <c r="U57" s="27"/>
    </row>
    <row r="58" spans="1:21" ht="36" x14ac:dyDescent="0.25">
      <c r="A58" s="105"/>
      <c r="B58" s="102"/>
      <c r="C58" s="24" t="s">
        <v>137</v>
      </c>
      <c r="D58" s="27" t="s">
        <v>267</v>
      </c>
      <c r="E58" s="24" t="s">
        <v>222</v>
      </c>
      <c r="F58" s="24" t="s">
        <v>230</v>
      </c>
      <c r="G58" s="24" t="s">
        <v>230</v>
      </c>
      <c r="H58" s="24" t="s">
        <v>265</v>
      </c>
      <c r="I58" s="110"/>
      <c r="J58" s="110"/>
      <c r="K58" s="110"/>
      <c r="L58" s="110"/>
      <c r="M58" s="106"/>
      <c r="N58" s="106"/>
      <c r="O58" s="106"/>
      <c r="P58" s="106"/>
      <c r="Q58" s="106"/>
      <c r="R58" s="106"/>
      <c r="S58" s="106"/>
      <c r="T58" s="106"/>
      <c r="U58" s="27"/>
    </row>
    <row r="59" spans="1:21" ht="36" x14ac:dyDescent="0.25">
      <c r="A59" s="86" t="s">
        <v>65</v>
      </c>
      <c r="B59" s="83" t="s">
        <v>66</v>
      </c>
      <c r="C59" s="44" t="s">
        <v>172</v>
      </c>
      <c r="D59" s="43" t="s">
        <v>67</v>
      </c>
      <c r="E59" s="44" t="s">
        <v>222</v>
      </c>
      <c r="F59" s="44" t="s">
        <v>230</v>
      </c>
      <c r="G59" s="44" t="s">
        <v>230</v>
      </c>
      <c r="H59" s="44" t="s">
        <v>268</v>
      </c>
      <c r="I59" s="89">
        <f>SUM(J59:L59)</f>
        <v>6521077</v>
      </c>
      <c r="J59" s="89">
        <v>5542914</v>
      </c>
      <c r="K59" s="89">
        <v>0</v>
      </c>
      <c r="L59" s="89">
        <v>978163</v>
      </c>
      <c r="M59" s="81">
        <f>SUM(N59:P59)</f>
        <v>0</v>
      </c>
      <c r="N59" s="81">
        <v>0</v>
      </c>
      <c r="O59" s="81">
        <v>0</v>
      </c>
      <c r="P59" s="81">
        <v>0</v>
      </c>
      <c r="Q59" s="81">
        <f>SUM(R59:T59)</f>
        <v>0</v>
      </c>
      <c r="R59" s="81">
        <v>0</v>
      </c>
      <c r="S59" s="81">
        <v>0</v>
      </c>
      <c r="T59" s="81">
        <v>0</v>
      </c>
      <c r="U59" s="43"/>
    </row>
    <row r="60" spans="1:21" ht="36" x14ac:dyDescent="0.25">
      <c r="A60" s="94"/>
      <c r="B60" s="93"/>
      <c r="C60" s="44" t="s">
        <v>177</v>
      </c>
      <c r="D60" s="43" t="s">
        <v>68</v>
      </c>
      <c r="E60" s="44" t="s">
        <v>222</v>
      </c>
      <c r="F60" s="44" t="s">
        <v>230</v>
      </c>
      <c r="G60" s="44" t="s">
        <v>230</v>
      </c>
      <c r="H60" s="44" t="s">
        <v>269</v>
      </c>
      <c r="I60" s="95"/>
      <c r="J60" s="95"/>
      <c r="K60" s="95"/>
      <c r="L60" s="95"/>
      <c r="M60" s="82"/>
      <c r="N60" s="82"/>
      <c r="O60" s="82"/>
      <c r="P60" s="82"/>
      <c r="Q60" s="82"/>
      <c r="R60" s="82"/>
      <c r="S60" s="82"/>
      <c r="T60" s="82"/>
      <c r="U60" s="43"/>
    </row>
    <row r="61" spans="1:21" ht="36" x14ac:dyDescent="0.25">
      <c r="A61" s="103" t="s">
        <v>70</v>
      </c>
      <c r="B61" s="100" t="s">
        <v>114</v>
      </c>
      <c r="C61" s="24" t="s">
        <v>172</v>
      </c>
      <c r="D61" s="25" t="s">
        <v>67</v>
      </c>
      <c r="E61" s="54" t="s">
        <v>222</v>
      </c>
      <c r="F61" s="54" t="s">
        <v>230</v>
      </c>
      <c r="G61" s="54" t="s">
        <v>230</v>
      </c>
      <c r="H61" s="54" t="s">
        <v>268</v>
      </c>
      <c r="I61" s="76">
        <f>SUM(J61:L61)</f>
        <v>6521077</v>
      </c>
      <c r="J61" s="76">
        <v>5542914</v>
      </c>
      <c r="K61" s="76">
        <v>0</v>
      </c>
      <c r="L61" s="76">
        <v>978163</v>
      </c>
      <c r="M61" s="96">
        <f>SUM(N61:P61)</f>
        <v>0</v>
      </c>
      <c r="N61" s="96">
        <v>0</v>
      </c>
      <c r="O61" s="96">
        <v>0</v>
      </c>
      <c r="P61" s="96">
        <v>0</v>
      </c>
      <c r="Q61" s="96">
        <f>SUM(R61:T61)</f>
        <v>0</v>
      </c>
      <c r="R61" s="96">
        <v>0</v>
      </c>
      <c r="S61" s="96">
        <v>0</v>
      </c>
      <c r="T61" s="96">
        <v>0</v>
      </c>
      <c r="U61" s="27"/>
    </row>
    <row r="62" spans="1:21" ht="36" x14ac:dyDescent="0.25">
      <c r="A62" s="104"/>
      <c r="B62" s="101"/>
      <c r="C62" s="24" t="s">
        <v>177</v>
      </c>
      <c r="D62" s="25" t="s">
        <v>68</v>
      </c>
      <c r="E62" s="54" t="s">
        <v>222</v>
      </c>
      <c r="F62" s="54" t="s">
        <v>230</v>
      </c>
      <c r="G62" s="54" t="s">
        <v>230</v>
      </c>
      <c r="H62" s="54" t="s">
        <v>269</v>
      </c>
      <c r="I62" s="77"/>
      <c r="J62" s="77"/>
      <c r="K62" s="77"/>
      <c r="L62" s="77"/>
      <c r="M62" s="97"/>
      <c r="N62" s="97"/>
      <c r="O62" s="97"/>
      <c r="P62" s="97"/>
      <c r="Q62" s="97"/>
      <c r="R62" s="97"/>
      <c r="S62" s="97"/>
      <c r="T62" s="97"/>
      <c r="U62" s="27"/>
    </row>
    <row r="63" spans="1:21" ht="36" x14ac:dyDescent="0.25">
      <c r="A63" s="104"/>
      <c r="B63" s="101"/>
      <c r="C63" s="24" t="s">
        <v>173</v>
      </c>
      <c r="D63" s="25" t="s">
        <v>174</v>
      </c>
      <c r="E63" s="54" t="s">
        <v>222</v>
      </c>
      <c r="F63" s="54" t="s">
        <v>230</v>
      </c>
      <c r="G63" s="54" t="s">
        <v>230</v>
      </c>
      <c r="H63" s="54" t="s">
        <v>270</v>
      </c>
      <c r="I63" s="77"/>
      <c r="J63" s="77"/>
      <c r="K63" s="77"/>
      <c r="L63" s="77"/>
      <c r="M63" s="97"/>
      <c r="N63" s="97"/>
      <c r="O63" s="97"/>
      <c r="P63" s="97"/>
      <c r="Q63" s="97"/>
      <c r="R63" s="97"/>
      <c r="S63" s="97"/>
      <c r="T63" s="97"/>
      <c r="U63" s="27"/>
    </row>
    <row r="64" spans="1:21" ht="48" x14ac:dyDescent="0.25">
      <c r="A64" s="104"/>
      <c r="B64" s="101"/>
      <c r="C64" s="24" t="s">
        <v>176</v>
      </c>
      <c r="D64" s="25" t="s">
        <v>175</v>
      </c>
      <c r="E64" s="54" t="s">
        <v>222</v>
      </c>
      <c r="F64" s="54" t="s">
        <v>230</v>
      </c>
      <c r="G64" s="54" t="s">
        <v>230</v>
      </c>
      <c r="H64" s="54" t="s">
        <v>258</v>
      </c>
      <c r="I64" s="77"/>
      <c r="J64" s="77"/>
      <c r="K64" s="77"/>
      <c r="L64" s="77"/>
      <c r="M64" s="97"/>
      <c r="N64" s="97"/>
      <c r="O64" s="97"/>
      <c r="P64" s="97"/>
      <c r="Q64" s="97"/>
      <c r="R64" s="97"/>
      <c r="S64" s="97"/>
      <c r="T64" s="97"/>
      <c r="U64" s="27"/>
    </row>
    <row r="65" spans="1:21" ht="51.75" customHeight="1" x14ac:dyDescent="0.25">
      <c r="A65" s="104"/>
      <c r="B65" s="101"/>
      <c r="C65" s="24" t="s">
        <v>179</v>
      </c>
      <c r="D65" s="25" t="s">
        <v>178</v>
      </c>
      <c r="E65" s="54" t="s">
        <v>222</v>
      </c>
      <c r="F65" s="54" t="s">
        <v>230</v>
      </c>
      <c r="G65" s="54" t="s">
        <v>230</v>
      </c>
      <c r="H65" s="54" t="s">
        <v>271</v>
      </c>
      <c r="I65" s="77"/>
      <c r="J65" s="77"/>
      <c r="K65" s="77"/>
      <c r="L65" s="77"/>
      <c r="M65" s="97"/>
      <c r="N65" s="97"/>
      <c r="O65" s="97"/>
      <c r="P65" s="97"/>
      <c r="Q65" s="97"/>
      <c r="R65" s="97"/>
      <c r="S65" s="97"/>
      <c r="T65" s="97"/>
      <c r="U65" s="27"/>
    </row>
    <row r="66" spans="1:21" ht="39.75" customHeight="1" x14ac:dyDescent="0.25">
      <c r="A66" s="105"/>
      <c r="B66" s="102"/>
      <c r="C66" s="24" t="s">
        <v>177</v>
      </c>
      <c r="D66" s="25" t="s">
        <v>217</v>
      </c>
      <c r="E66" s="54" t="s">
        <v>222</v>
      </c>
      <c r="F66" s="54" t="s">
        <v>230</v>
      </c>
      <c r="G66" s="54" t="s">
        <v>230</v>
      </c>
      <c r="H66" s="54" t="s">
        <v>269</v>
      </c>
      <c r="I66" s="110"/>
      <c r="J66" s="110"/>
      <c r="K66" s="110"/>
      <c r="L66" s="110"/>
      <c r="M66" s="106"/>
      <c r="N66" s="106"/>
      <c r="O66" s="106"/>
      <c r="P66" s="106"/>
      <c r="Q66" s="106"/>
      <c r="R66" s="106"/>
      <c r="S66" s="106"/>
      <c r="T66" s="106"/>
      <c r="U66" s="27"/>
    </row>
    <row r="67" spans="1:21" ht="36" x14ac:dyDescent="0.25">
      <c r="A67" s="119" t="s">
        <v>71</v>
      </c>
      <c r="B67" s="122" t="s">
        <v>72</v>
      </c>
      <c r="C67" s="47"/>
      <c r="D67" s="48" t="s">
        <v>73</v>
      </c>
      <c r="E67" s="42" t="s">
        <v>74</v>
      </c>
      <c r="F67" s="64" t="s">
        <v>313</v>
      </c>
      <c r="G67" s="42" t="s">
        <v>272</v>
      </c>
      <c r="H67" s="42" t="s">
        <v>273</v>
      </c>
      <c r="I67" s="111">
        <f>J67+K67+L67</f>
        <v>5108000</v>
      </c>
      <c r="J67" s="111">
        <v>4341798</v>
      </c>
      <c r="K67" s="111">
        <v>0</v>
      </c>
      <c r="L67" s="111">
        <v>766202</v>
      </c>
      <c r="M67" s="107">
        <f>N67+O67+P67</f>
        <v>1959337.55</v>
      </c>
      <c r="N67" s="107">
        <v>1425000</v>
      </c>
      <c r="O67" s="107">
        <v>0</v>
      </c>
      <c r="P67" s="107">
        <v>534337.55000000005</v>
      </c>
      <c r="Q67" s="107">
        <f>R67+S67+T67</f>
        <v>39092.17</v>
      </c>
      <c r="R67" s="107">
        <v>25581.57</v>
      </c>
      <c r="S67" s="107">
        <v>0</v>
      </c>
      <c r="T67" s="107">
        <v>13510.6</v>
      </c>
      <c r="U67" s="48"/>
    </row>
    <row r="68" spans="1:21" ht="60" x14ac:dyDescent="0.25">
      <c r="A68" s="121"/>
      <c r="B68" s="124"/>
      <c r="C68" s="47"/>
      <c r="D68" s="48" t="s">
        <v>75</v>
      </c>
      <c r="E68" s="42" t="s">
        <v>76</v>
      </c>
      <c r="F68" s="42" t="s">
        <v>304</v>
      </c>
      <c r="G68" s="42" t="s">
        <v>275</v>
      </c>
      <c r="H68" s="42" t="s">
        <v>274</v>
      </c>
      <c r="I68" s="115"/>
      <c r="J68" s="115"/>
      <c r="K68" s="115"/>
      <c r="L68" s="115"/>
      <c r="M68" s="109"/>
      <c r="N68" s="109"/>
      <c r="O68" s="109"/>
      <c r="P68" s="109"/>
      <c r="Q68" s="109"/>
      <c r="R68" s="109"/>
      <c r="S68" s="109"/>
      <c r="T68" s="109"/>
      <c r="U68" s="48"/>
    </row>
    <row r="69" spans="1:21" ht="60" x14ac:dyDescent="0.25">
      <c r="A69" s="86" t="s">
        <v>77</v>
      </c>
      <c r="B69" s="83" t="s">
        <v>78</v>
      </c>
      <c r="C69" s="44" t="s">
        <v>126</v>
      </c>
      <c r="D69" s="43" t="s">
        <v>79</v>
      </c>
      <c r="E69" s="44" t="s">
        <v>214</v>
      </c>
      <c r="F69" s="44" t="s">
        <v>276</v>
      </c>
      <c r="G69" s="44" t="s">
        <v>276</v>
      </c>
      <c r="H69" s="44" t="s">
        <v>276</v>
      </c>
      <c r="I69" s="89">
        <f>J69+K69+L69</f>
        <v>5108000</v>
      </c>
      <c r="J69" s="89">
        <v>4341798</v>
      </c>
      <c r="K69" s="89">
        <v>0</v>
      </c>
      <c r="L69" s="89">
        <v>766202</v>
      </c>
      <c r="M69" s="81">
        <f>N69+P69</f>
        <v>1959337.55</v>
      </c>
      <c r="N69" s="81">
        <v>1425000</v>
      </c>
      <c r="O69" s="81">
        <v>0</v>
      </c>
      <c r="P69" s="81">
        <v>534337.55000000005</v>
      </c>
      <c r="Q69" s="81">
        <f>R69+S69+T69</f>
        <v>39092.17</v>
      </c>
      <c r="R69" s="81">
        <v>25581.57</v>
      </c>
      <c r="S69" s="81">
        <v>0</v>
      </c>
      <c r="T69" s="81">
        <v>13510.6</v>
      </c>
      <c r="U69" s="43"/>
    </row>
    <row r="70" spans="1:21" ht="60" x14ac:dyDescent="0.25">
      <c r="A70" s="94"/>
      <c r="B70" s="93"/>
      <c r="C70" s="44" t="s">
        <v>127</v>
      </c>
      <c r="D70" s="43" t="s">
        <v>80</v>
      </c>
      <c r="E70" s="44" t="s">
        <v>215</v>
      </c>
      <c r="F70" s="44" t="s">
        <v>278</v>
      </c>
      <c r="G70" s="44" t="s">
        <v>278</v>
      </c>
      <c r="H70" s="44" t="s">
        <v>277</v>
      </c>
      <c r="I70" s="95"/>
      <c r="J70" s="95"/>
      <c r="K70" s="95"/>
      <c r="L70" s="95"/>
      <c r="M70" s="82"/>
      <c r="N70" s="82"/>
      <c r="O70" s="82"/>
      <c r="P70" s="82"/>
      <c r="Q70" s="82"/>
      <c r="R70" s="82"/>
      <c r="S70" s="82"/>
      <c r="T70" s="82"/>
      <c r="U70" s="43"/>
    </row>
    <row r="71" spans="1:21" ht="84" x14ac:dyDescent="0.25">
      <c r="A71" s="94"/>
      <c r="B71" s="93"/>
      <c r="C71" s="44" t="s">
        <v>128</v>
      </c>
      <c r="D71" s="43" t="s">
        <v>81</v>
      </c>
      <c r="E71" s="44" t="s">
        <v>216</v>
      </c>
      <c r="F71" s="44" t="s">
        <v>279</v>
      </c>
      <c r="G71" s="44" t="s">
        <v>279</v>
      </c>
      <c r="H71" s="44" t="s">
        <v>280</v>
      </c>
      <c r="I71" s="95"/>
      <c r="J71" s="95"/>
      <c r="K71" s="95"/>
      <c r="L71" s="95"/>
      <c r="M71" s="82"/>
      <c r="N71" s="82"/>
      <c r="O71" s="82"/>
      <c r="P71" s="82"/>
      <c r="Q71" s="82"/>
      <c r="R71" s="82"/>
      <c r="S71" s="82"/>
      <c r="T71" s="82"/>
      <c r="U71" s="43"/>
    </row>
    <row r="72" spans="1:21" ht="60" x14ac:dyDescent="0.25">
      <c r="A72" s="103" t="s">
        <v>82</v>
      </c>
      <c r="B72" s="100" t="s">
        <v>107</v>
      </c>
      <c r="C72" s="24" t="s">
        <v>126</v>
      </c>
      <c r="D72" s="27" t="s">
        <v>79</v>
      </c>
      <c r="E72" s="54" t="s">
        <v>214</v>
      </c>
      <c r="F72" s="54" t="s">
        <v>276</v>
      </c>
      <c r="G72" s="54" t="s">
        <v>276</v>
      </c>
      <c r="H72" s="54" t="s">
        <v>276</v>
      </c>
      <c r="I72" s="76">
        <f>J72+K72+L72</f>
        <v>5108000</v>
      </c>
      <c r="J72" s="76">
        <v>4341798</v>
      </c>
      <c r="K72" s="76">
        <v>0</v>
      </c>
      <c r="L72" s="76">
        <v>766202</v>
      </c>
      <c r="M72" s="96">
        <f>N72+O72+P72</f>
        <v>1959337.55</v>
      </c>
      <c r="N72" s="96">
        <v>1425000</v>
      </c>
      <c r="O72" s="96">
        <v>0</v>
      </c>
      <c r="P72" s="96">
        <v>534337.55000000005</v>
      </c>
      <c r="Q72" s="96">
        <f>R72+S72+T72</f>
        <v>39092.17</v>
      </c>
      <c r="R72" s="96">
        <v>25581.57</v>
      </c>
      <c r="S72" s="96">
        <v>0</v>
      </c>
      <c r="T72" s="96">
        <v>13510.6</v>
      </c>
      <c r="U72" s="27"/>
    </row>
    <row r="73" spans="1:21" ht="60" x14ac:dyDescent="0.25">
      <c r="A73" s="104"/>
      <c r="B73" s="101"/>
      <c r="C73" s="24" t="s">
        <v>127</v>
      </c>
      <c r="D73" s="27" t="s">
        <v>80</v>
      </c>
      <c r="E73" s="24" t="s">
        <v>215</v>
      </c>
      <c r="F73" s="24" t="s">
        <v>278</v>
      </c>
      <c r="G73" s="52" t="s">
        <v>278</v>
      </c>
      <c r="H73" s="24" t="s">
        <v>277</v>
      </c>
      <c r="I73" s="77"/>
      <c r="J73" s="77"/>
      <c r="K73" s="77"/>
      <c r="L73" s="77"/>
      <c r="M73" s="97"/>
      <c r="N73" s="97"/>
      <c r="O73" s="97"/>
      <c r="P73" s="97"/>
      <c r="Q73" s="97"/>
      <c r="R73" s="97"/>
      <c r="S73" s="97"/>
      <c r="T73" s="97"/>
      <c r="U73" s="27"/>
    </row>
    <row r="74" spans="1:21" ht="84" x14ac:dyDescent="0.25">
      <c r="A74" s="104"/>
      <c r="B74" s="101"/>
      <c r="C74" s="24" t="s">
        <v>128</v>
      </c>
      <c r="D74" s="27" t="s">
        <v>81</v>
      </c>
      <c r="E74" s="24" t="s">
        <v>216</v>
      </c>
      <c r="F74" s="24" t="s">
        <v>279</v>
      </c>
      <c r="G74" s="52" t="s">
        <v>279</v>
      </c>
      <c r="H74" s="24" t="s">
        <v>280</v>
      </c>
      <c r="I74" s="77"/>
      <c r="J74" s="77"/>
      <c r="K74" s="77"/>
      <c r="L74" s="77"/>
      <c r="M74" s="97"/>
      <c r="N74" s="97"/>
      <c r="O74" s="97"/>
      <c r="P74" s="97"/>
      <c r="Q74" s="97"/>
      <c r="R74" s="97"/>
      <c r="S74" s="97"/>
      <c r="T74" s="97"/>
      <c r="U74" s="27"/>
    </row>
    <row r="75" spans="1:21" ht="48" x14ac:dyDescent="0.25">
      <c r="A75" s="104"/>
      <c r="B75" s="101"/>
      <c r="C75" s="24" t="s">
        <v>117</v>
      </c>
      <c r="D75" s="27" t="s">
        <v>118</v>
      </c>
      <c r="E75" s="24" t="s">
        <v>222</v>
      </c>
      <c r="F75" s="24" t="s">
        <v>230</v>
      </c>
      <c r="G75" s="24" t="s">
        <v>230</v>
      </c>
      <c r="H75" s="24" t="s">
        <v>281</v>
      </c>
      <c r="I75" s="77"/>
      <c r="J75" s="77"/>
      <c r="K75" s="77"/>
      <c r="L75" s="77"/>
      <c r="M75" s="97"/>
      <c r="N75" s="97"/>
      <c r="O75" s="97"/>
      <c r="P75" s="97"/>
      <c r="Q75" s="97"/>
      <c r="R75" s="97"/>
      <c r="S75" s="97"/>
      <c r="T75" s="97"/>
      <c r="U75" s="27"/>
    </row>
    <row r="76" spans="1:21" ht="72" x14ac:dyDescent="0.25">
      <c r="A76" s="104"/>
      <c r="B76" s="101"/>
      <c r="C76" s="24" t="s">
        <v>121</v>
      </c>
      <c r="D76" s="27" t="s">
        <v>119</v>
      </c>
      <c r="E76" s="24" t="s">
        <v>222</v>
      </c>
      <c r="F76" s="24" t="s">
        <v>230</v>
      </c>
      <c r="G76" s="24" t="s">
        <v>230</v>
      </c>
      <c r="H76" s="24" t="s">
        <v>282</v>
      </c>
      <c r="I76" s="77"/>
      <c r="J76" s="77"/>
      <c r="K76" s="77"/>
      <c r="L76" s="77"/>
      <c r="M76" s="97"/>
      <c r="N76" s="97"/>
      <c r="O76" s="97"/>
      <c r="P76" s="97"/>
      <c r="Q76" s="97"/>
      <c r="R76" s="97"/>
      <c r="S76" s="97"/>
      <c r="T76" s="97"/>
      <c r="U76" s="27"/>
    </row>
    <row r="77" spans="1:21" ht="49.5" customHeight="1" x14ac:dyDescent="0.25">
      <c r="A77" s="104"/>
      <c r="B77" s="101"/>
      <c r="C77" s="51" t="s">
        <v>122</v>
      </c>
      <c r="D77" s="27" t="s">
        <v>123</v>
      </c>
      <c r="E77" s="24" t="s">
        <v>222</v>
      </c>
      <c r="F77" s="24" t="s">
        <v>230</v>
      </c>
      <c r="G77" s="24" t="s">
        <v>230</v>
      </c>
      <c r="H77" s="24" t="s">
        <v>283</v>
      </c>
      <c r="I77" s="77"/>
      <c r="J77" s="77"/>
      <c r="K77" s="77"/>
      <c r="L77" s="77"/>
      <c r="M77" s="97"/>
      <c r="N77" s="97"/>
      <c r="O77" s="97"/>
      <c r="P77" s="97"/>
      <c r="Q77" s="97"/>
      <c r="R77" s="97"/>
      <c r="S77" s="97"/>
      <c r="T77" s="97"/>
      <c r="U77" s="27"/>
    </row>
    <row r="78" spans="1:21" ht="36" x14ac:dyDescent="0.25">
      <c r="A78" s="105"/>
      <c r="B78" s="102"/>
      <c r="C78" s="24" t="s">
        <v>125</v>
      </c>
      <c r="D78" s="27" t="s">
        <v>124</v>
      </c>
      <c r="E78" s="24" t="s">
        <v>222</v>
      </c>
      <c r="F78" s="24" t="s">
        <v>230</v>
      </c>
      <c r="G78" s="24" t="s">
        <v>230</v>
      </c>
      <c r="H78" s="24" t="s">
        <v>284</v>
      </c>
      <c r="I78" s="110"/>
      <c r="J78" s="110"/>
      <c r="K78" s="110"/>
      <c r="L78" s="110"/>
      <c r="M78" s="106"/>
      <c r="N78" s="106"/>
      <c r="O78" s="106"/>
      <c r="P78" s="106"/>
      <c r="Q78" s="106"/>
      <c r="R78" s="106"/>
      <c r="S78" s="106"/>
      <c r="T78" s="106"/>
      <c r="U78" s="27"/>
    </row>
    <row r="79" spans="1:21" ht="72" x14ac:dyDescent="0.25">
      <c r="A79" s="119" t="s">
        <v>83</v>
      </c>
      <c r="B79" s="122" t="s">
        <v>84</v>
      </c>
      <c r="C79" s="47"/>
      <c r="D79" s="48" t="s">
        <v>85</v>
      </c>
      <c r="E79" s="42" t="s">
        <v>86</v>
      </c>
      <c r="F79" s="64" t="s">
        <v>306</v>
      </c>
      <c r="G79" s="42" t="s">
        <v>285</v>
      </c>
      <c r="H79" s="42" t="s">
        <v>286</v>
      </c>
      <c r="I79" s="111">
        <f>SUM(J79:L82)</f>
        <v>26150367</v>
      </c>
      <c r="J79" s="111">
        <f>J83+J92+J95+J101</f>
        <v>20899296</v>
      </c>
      <c r="K79" s="114">
        <v>0</v>
      </c>
      <c r="L79" s="111">
        <f>L83+L92+L95+L101</f>
        <v>5251071</v>
      </c>
      <c r="M79" s="107">
        <f>SUM(N79:P82)</f>
        <v>9731613.5700000003</v>
      </c>
      <c r="N79" s="107">
        <f>N83+N92+N95+N101</f>
        <v>7962428.96</v>
      </c>
      <c r="O79" s="107">
        <v>0</v>
      </c>
      <c r="P79" s="107">
        <f>P83+P92+P95+P101</f>
        <v>1769184.6099999999</v>
      </c>
      <c r="Q79" s="107">
        <f>SUM(R79:T82)</f>
        <v>0</v>
      </c>
      <c r="R79" s="107">
        <f>R83+R92+R95+R101</f>
        <v>0</v>
      </c>
      <c r="S79" s="107">
        <v>0</v>
      </c>
      <c r="T79" s="107">
        <f>T83+T92+T95+T101</f>
        <v>0</v>
      </c>
      <c r="U79" s="48"/>
    </row>
    <row r="80" spans="1:21" ht="48" x14ac:dyDescent="0.25">
      <c r="A80" s="120"/>
      <c r="B80" s="123"/>
      <c r="C80" s="47"/>
      <c r="D80" s="48" t="s">
        <v>87</v>
      </c>
      <c r="E80" s="42" t="s">
        <v>88</v>
      </c>
      <c r="F80" s="64" t="s">
        <v>314</v>
      </c>
      <c r="G80" s="42" t="s">
        <v>288</v>
      </c>
      <c r="H80" s="42" t="s">
        <v>287</v>
      </c>
      <c r="I80" s="113"/>
      <c r="J80" s="113"/>
      <c r="K80" s="113"/>
      <c r="L80" s="113"/>
      <c r="M80" s="108"/>
      <c r="N80" s="108"/>
      <c r="O80" s="108"/>
      <c r="P80" s="108"/>
      <c r="Q80" s="108"/>
      <c r="R80" s="108"/>
      <c r="S80" s="108"/>
      <c r="T80" s="108"/>
      <c r="U80" s="48"/>
    </row>
    <row r="81" spans="1:22" ht="60" x14ac:dyDescent="0.25">
      <c r="A81" s="120"/>
      <c r="B81" s="123"/>
      <c r="C81" s="47"/>
      <c r="D81" s="48" t="s">
        <v>89</v>
      </c>
      <c r="E81" s="42" t="s">
        <v>90</v>
      </c>
      <c r="F81" s="64" t="s">
        <v>315</v>
      </c>
      <c r="G81" s="42" t="s">
        <v>289</v>
      </c>
      <c r="H81" s="42" t="s">
        <v>290</v>
      </c>
      <c r="I81" s="113"/>
      <c r="J81" s="113"/>
      <c r="K81" s="113"/>
      <c r="L81" s="113"/>
      <c r="M81" s="108"/>
      <c r="N81" s="108"/>
      <c r="O81" s="108"/>
      <c r="P81" s="108"/>
      <c r="Q81" s="108"/>
      <c r="R81" s="108"/>
      <c r="S81" s="108"/>
      <c r="T81" s="108"/>
      <c r="U81" s="48"/>
    </row>
    <row r="82" spans="1:22" ht="48" x14ac:dyDescent="0.25">
      <c r="A82" s="121"/>
      <c r="B82" s="124"/>
      <c r="C82" s="47"/>
      <c r="D82" s="48" t="s">
        <v>91</v>
      </c>
      <c r="E82" s="42" t="s">
        <v>92</v>
      </c>
      <c r="F82" s="64" t="s">
        <v>316</v>
      </c>
      <c r="G82" s="42" t="s">
        <v>292</v>
      </c>
      <c r="H82" s="42" t="s">
        <v>291</v>
      </c>
      <c r="I82" s="125"/>
      <c r="J82" s="125"/>
      <c r="K82" s="125"/>
      <c r="L82" s="125"/>
      <c r="M82" s="109"/>
      <c r="N82" s="109"/>
      <c r="O82" s="109"/>
      <c r="P82" s="109"/>
      <c r="Q82" s="109"/>
      <c r="R82" s="109"/>
      <c r="S82" s="109"/>
      <c r="T82" s="109"/>
      <c r="U82" s="48"/>
    </row>
    <row r="83" spans="1:22" ht="75" customHeight="1" x14ac:dyDescent="0.25">
      <c r="A83" s="86" t="s">
        <v>93</v>
      </c>
      <c r="B83" s="83" t="s">
        <v>94</v>
      </c>
      <c r="C83" s="44" t="s">
        <v>148</v>
      </c>
      <c r="D83" s="43" t="s">
        <v>95</v>
      </c>
      <c r="E83" s="44" t="s">
        <v>222</v>
      </c>
      <c r="F83" s="44" t="s">
        <v>230</v>
      </c>
      <c r="G83" s="44" t="s">
        <v>230</v>
      </c>
      <c r="H83" s="44" t="s">
        <v>293</v>
      </c>
      <c r="I83" s="89">
        <f>SUM(J83:L83)</f>
        <v>13890860</v>
      </c>
      <c r="J83" s="89">
        <v>10519606</v>
      </c>
      <c r="K83" s="89">
        <v>0</v>
      </c>
      <c r="L83" s="89">
        <v>3371254</v>
      </c>
      <c r="M83" s="81">
        <f>SUM(N83:P83)</f>
        <v>5090920.2300000004</v>
      </c>
      <c r="N83" s="81">
        <v>4235309.96</v>
      </c>
      <c r="O83" s="81">
        <v>0</v>
      </c>
      <c r="P83" s="81">
        <v>855610.27</v>
      </c>
      <c r="Q83" s="81">
        <f>SUM(R83:T83)</f>
        <v>0</v>
      </c>
      <c r="R83" s="81">
        <v>0</v>
      </c>
      <c r="S83" s="81">
        <v>0</v>
      </c>
      <c r="T83" s="81">
        <v>0</v>
      </c>
      <c r="U83" s="43"/>
    </row>
    <row r="84" spans="1:22" ht="87" customHeight="1" x14ac:dyDescent="0.25">
      <c r="A84" s="94"/>
      <c r="B84" s="93"/>
      <c r="C84" s="44" t="s">
        <v>149</v>
      </c>
      <c r="D84" s="43" t="s">
        <v>96</v>
      </c>
      <c r="E84" s="44" t="s">
        <v>222</v>
      </c>
      <c r="F84" s="44" t="s">
        <v>230</v>
      </c>
      <c r="G84" s="44" t="s">
        <v>230</v>
      </c>
      <c r="H84" s="44" t="s">
        <v>294</v>
      </c>
      <c r="I84" s="95"/>
      <c r="J84" s="95"/>
      <c r="K84" s="95"/>
      <c r="L84" s="95"/>
      <c r="M84" s="82"/>
      <c r="N84" s="82"/>
      <c r="O84" s="82"/>
      <c r="P84" s="82"/>
      <c r="Q84" s="82"/>
      <c r="R84" s="82"/>
      <c r="S84" s="82"/>
      <c r="T84" s="82"/>
      <c r="U84" s="43"/>
    </row>
    <row r="85" spans="1:22" ht="63.75" customHeight="1" x14ac:dyDescent="0.25">
      <c r="A85" s="116"/>
      <c r="B85" s="117"/>
      <c r="C85" s="44" t="s">
        <v>150</v>
      </c>
      <c r="D85" s="43" t="s">
        <v>97</v>
      </c>
      <c r="E85" s="44" t="s">
        <v>222</v>
      </c>
      <c r="F85" s="44" t="s">
        <v>230</v>
      </c>
      <c r="G85" s="44" t="s">
        <v>230</v>
      </c>
      <c r="H85" s="44" t="s">
        <v>295</v>
      </c>
      <c r="I85" s="118"/>
      <c r="J85" s="118"/>
      <c r="K85" s="118"/>
      <c r="L85" s="118"/>
      <c r="M85" s="90"/>
      <c r="N85" s="90"/>
      <c r="O85" s="90"/>
      <c r="P85" s="90"/>
      <c r="Q85" s="90"/>
      <c r="R85" s="90"/>
      <c r="S85" s="90"/>
      <c r="T85" s="90"/>
      <c r="U85" s="43"/>
    </row>
    <row r="86" spans="1:22" ht="58.5" customHeight="1" x14ac:dyDescent="0.25">
      <c r="A86" s="103" t="s">
        <v>138</v>
      </c>
      <c r="B86" s="100" t="s">
        <v>108</v>
      </c>
      <c r="C86" s="24" t="s">
        <v>148</v>
      </c>
      <c r="D86" s="27" t="s">
        <v>95</v>
      </c>
      <c r="E86" s="24" t="s">
        <v>222</v>
      </c>
      <c r="F86" s="24" t="s">
        <v>230</v>
      </c>
      <c r="G86" s="24" t="s">
        <v>230</v>
      </c>
      <c r="H86" s="24" t="s">
        <v>293</v>
      </c>
      <c r="I86" s="76">
        <f>SUM(J86:L86)</f>
        <v>13890860</v>
      </c>
      <c r="J86" s="76">
        <v>10519606</v>
      </c>
      <c r="K86" s="76">
        <v>0</v>
      </c>
      <c r="L86" s="76">
        <v>3371254</v>
      </c>
      <c r="M86" s="96">
        <f>SUM(N86:P86)</f>
        <v>5090920.2300000004</v>
      </c>
      <c r="N86" s="96">
        <v>4235309.96</v>
      </c>
      <c r="O86" s="96">
        <v>0</v>
      </c>
      <c r="P86" s="96">
        <v>855610.27</v>
      </c>
      <c r="Q86" s="96">
        <f>SUM(R86:T86)</f>
        <v>0</v>
      </c>
      <c r="R86" s="96">
        <v>0</v>
      </c>
      <c r="S86" s="96">
        <v>0</v>
      </c>
      <c r="T86" s="96">
        <v>0</v>
      </c>
      <c r="U86" s="27"/>
    </row>
    <row r="87" spans="1:22" ht="58.5" customHeight="1" x14ac:dyDescent="0.25">
      <c r="A87" s="104"/>
      <c r="B87" s="101"/>
      <c r="C87" s="24" t="s">
        <v>149</v>
      </c>
      <c r="D87" s="27" t="s">
        <v>96</v>
      </c>
      <c r="E87" s="24" t="s">
        <v>222</v>
      </c>
      <c r="F87" s="24" t="s">
        <v>230</v>
      </c>
      <c r="G87" s="24" t="s">
        <v>230</v>
      </c>
      <c r="H87" s="24" t="s">
        <v>294</v>
      </c>
      <c r="I87" s="77"/>
      <c r="J87" s="77"/>
      <c r="K87" s="77"/>
      <c r="L87" s="77"/>
      <c r="M87" s="97"/>
      <c r="N87" s="97"/>
      <c r="O87" s="97"/>
      <c r="P87" s="97"/>
      <c r="Q87" s="97"/>
      <c r="R87" s="97"/>
      <c r="S87" s="97"/>
      <c r="T87" s="97"/>
      <c r="U87" s="27"/>
    </row>
    <row r="88" spans="1:22" ht="58.5" customHeight="1" x14ac:dyDescent="0.25">
      <c r="A88" s="104"/>
      <c r="B88" s="101"/>
      <c r="C88" s="24" t="s">
        <v>150</v>
      </c>
      <c r="D88" s="27" t="s">
        <v>97</v>
      </c>
      <c r="E88" s="24" t="s">
        <v>222</v>
      </c>
      <c r="F88" s="24" t="s">
        <v>230</v>
      </c>
      <c r="G88" s="24" t="s">
        <v>230</v>
      </c>
      <c r="H88" s="24" t="s">
        <v>295</v>
      </c>
      <c r="I88" s="77"/>
      <c r="J88" s="77"/>
      <c r="K88" s="77"/>
      <c r="L88" s="77"/>
      <c r="M88" s="97"/>
      <c r="N88" s="97"/>
      <c r="O88" s="97"/>
      <c r="P88" s="97"/>
      <c r="Q88" s="97"/>
      <c r="R88" s="97"/>
      <c r="S88" s="97"/>
      <c r="T88" s="97"/>
      <c r="U88" s="27"/>
    </row>
    <row r="89" spans="1:22" ht="63.75" customHeight="1" x14ac:dyDescent="0.25">
      <c r="A89" s="104"/>
      <c r="B89" s="101"/>
      <c r="C89" s="24" t="s">
        <v>155</v>
      </c>
      <c r="D89" s="27" t="s">
        <v>151</v>
      </c>
      <c r="E89" s="24" t="s">
        <v>222</v>
      </c>
      <c r="F89" s="24" t="s">
        <v>230</v>
      </c>
      <c r="G89" s="24" t="s">
        <v>230</v>
      </c>
      <c r="H89" s="24" t="s">
        <v>293</v>
      </c>
      <c r="I89" s="77"/>
      <c r="J89" s="77"/>
      <c r="K89" s="77"/>
      <c r="L89" s="77"/>
      <c r="M89" s="97"/>
      <c r="N89" s="97"/>
      <c r="O89" s="97"/>
      <c r="P89" s="97"/>
      <c r="Q89" s="97"/>
      <c r="R89" s="97"/>
      <c r="S89" s="97"/>
      <c r="T89" s="97"/>
      <c r="U89" s="27"/>
    </row>
    <row r="90" spans="1:22" ht="71.25" customHeight="1" x14ac:dyDescent="0.25">
      <c r="A90" s="104"/>
      <c r="B90" s="101"/>
      <c r="C90" s="24" t="s">
        <v>154</v>
      </c>
      <c r="D90" s="27" t="s">
        <v>152</v>
      </c>
      <c r="E90" s="24" t="s">
        <v>222</v>
      </c>
      <c r="F90" s="24" t="s">
        <v>230</v>
      </c>
      <c r="G90" s="24" t="s">
        <v>230</v>
      </c>
      <c r="H90" s="24" t="s">
        <v>296</v>
      </c>
      <c r="I90" s="77"/>
      <c r="J90" s="77"/>
      <c r="K90" s="77"/>
      <c r="L90" s="77"/>
      <c r="M90" s="97"/>
      <c r="N90" s="97"/>
      <c r="O90" s="97"/>
      <c r="P90" s="97"/>
      <c r="Q90" s="97"/>
      <c r="R90" s="97"/>
      <c r="S90" s="97"/>
      <c r="T90" s="97"/>
      <c r="U90" s="27"/>
    </row>
    <row r="91" spans="1:22" ht="58.5" customHeight="1" x14ac:dyDescent="0.25">
      <c r="A91" s="105"/>
      <c r="B91" s="102"/>
      <c r="C91" s="24" t="s">
        <v>153</v>
      </c>
      <c r="D91" s="27" t="s">
        <v>156</v>
      </c>
      <c r="E91" s="24" t="s">
        <v>222</v>
      </c>
      <c r="F91" s="24" t="s">
        <v>230</v>
      </c>
      <c r="G91" s="24" t="s">
        <v>230</v>
      </c>
      <c r="H91" s="24" t="s">
        <v>253</v>
      </c>
      <c r="I91" s="110"/>
      <c r="J91" s="110"/>
      <c r="K91" s="110"/>
      <c r="L91" s="110"/>
      <c r="M91" s="106"/>
      <c r="N91" s="106"/>
      <c r="O91" s="106"/>
      <c r="P91" s="106"/>
      <c r="Q91" s="106"/>
      <c r="R91" s="106"/>
      <c r="S91" s="106"/>
      <c r="T91" s="106"/>
      <c r="U91" s="27"/>
    </row>
    <row r="92" spans="1:22" ht="48" x14ac:dyDescent="0.25">
      <c r="A92" s="49" t="s">
        <v>98</v>
      </c>
      <c r="B92" s="50" t="s">
        <v>102</v>
      </c>
      <c r="C92" s="44" t="s">
        <v>147</v>
      </c>
      <c r="D92" s="43" t="s">
        <v>99</v>
      </c>
      <c r="E92" s="44" t="s">
        <v>222</v>
      </c>
      <c r="F92" s="44" t="s">
        <v>230</v>
      </c>
      <c r="G92" s="44" t="s">
        <v>230</v>
      </c>
      <c r="H92" s="44" t="s">
        <v>297</v>
      </c>
      <c r="I92" s="53">
        <f>SUM(J92:L92)</f>
        <v>6779913</v>
      </c>
      <c r="J92" s="53">
        <v>5722037</v>
      </c>
      <c r="K92" s="53">
        <v>0</v>
      </c>
      <c r="L92" s="53">
        <v>1057876</v>
      </c>
      <c r="M92" s="66">
        <f>SUM(N92:P92)</f>
        <v>4640693.34</v>
      </c>
      <c r="N92" s="66">
        <v>3727119</v>
      </c>
      <c r="O92" s="66">
        <v>0</v>
      </c>
      <c r="P92" s="66">
        <v>913574.34</v>
      </c>
      <c r="Q92" s="66">
        <f>SUM(R92:T92)</f>
        <v>0</v>
      </c>
      <c r="R92" s="66">
        <v>0</v>
      </c>
      <c r="S92" s="66">
        <v>0</v>
      </c>
      <c r="T92" s="66">
        <v>0</v>
      </c>
      <c r="U92" s="43"/>
    </row>
    <row r="93" spans="1:22" ht="48" x14ac:dyDescent="0.25">
      <c r="A93" s="103" t="s">
        <v>110</v>
      </c>
      <c r="B93" s="100" t="s">
        <v>108</v>
      </c>
      <c r="C93" s="24" t="s">
        <v>147</v>
      </c>
      <c r="D93" s="27" t="s">
        <v>99</v>
      </c>
      <c r="E93" s="24" t="s">
        <v>222</v>
      </c>
      <c r="F93" s="24" t="s">
        <v>230</v>
      </c>
      <c r="G93" s="24" t="s">
        <v>230</v>
      </c>
      <c r="H93" s="24" t="s">
        <v>297</v>
      </c>
      <c r="I93" s="76">
        <f>SUM(J93:L93)</f>
        <v>6779913</v>
      </c>
      <c r="J93" s="76">
        <v>5722037</v>
      </c>
      <c r="K93" s="76">
        <v>0</v>
      </c>
      <c r="L93" s="76">
        <v>1057876</v>
      </c>
      <c r="M93" s="96">
        <f>SUM(N93:P93)</f>
        <v>4640693.34</v>
      </c>
      <c r="N93" s="96">
        <v>3727119</v>
      </c>
      <c r="O93" s="96">
        <v>0</v>
      </c>
      <c r="P93" s="96">
        <v>913574.34</v>
      </c>
      <c r="Q93" s="96">
        <f>SUM(R93:T93)</f>
        <v>0</v>
      </c>
      <c r="R93" s="96">
        <v>0</v>
      </c>
      <c r="S93" s="96">
        <v>0</v>
      </c>
      <c r="T93" s="96">
        <v>0</v>
      </c>
      <c r="U93" s="27"/>
      <c r="V93" s="36"/>
    </row>
    <row r="94" spans="1:22" ht="36" x14ac:dyDescent="0.25">
      <c r="A94" s="105"/>
      <c r="B94" s="102"/>
      <c r="C94" s="24" t="s">
        <v>145</v>
      </c>
      <c r="D94" s="7" t="s">
        <v>146</v>
      </c>
      <c r="E94" s="24" t="s">
        <v>222</v>
      </c>
      <c r="F94" s="24" t="s">
        <v>230</v>
      </c>
      <c r="G94" s="24" t="s">
        <v>230</v>
      </c>
      <c r="H94" s="24" t="s">
        <v>297</v>
      </c>
      <c r="I94" s="110"/>
      <c r="J94" s="110"/>
      <c r="K94" s="110"/>
      <c r="L94" s="110"/>
      <c r="M94" s="106"/>
      <c r="N94" s="106"/>
      <c r="O94" s="106"/>
      <c r="P94" s="106"/>
      <c r="Q94" s="106"/>
      <c r="R94" s="106"/>
      <c r="S94" s="106"/>
      <c r="T94" s="106"/>
      <c r="U94" s="27"/>
    </row>
    <row r="95" spans="1:22" ht="60" x14ac:dyDescent="0.25">
      <c r="A95" s="86" t="s">
        <v>100</v>
      </c>
      <c r="B95" s="83" t="s">
        <v>103</v>
      </c>
      <c r="C95" s="44" t="s">
        <v>139</v>
      </c>
      <c r="D95" s="43" t="s">
        <v>101</v>
      </c>
      <c r="E95" s="44" t="s">
        <v>222</v>
      </c>
      <c r="F95" s="44" t="s">
        <v>230</v>
      </c>
      <c r="G95" s="44" t="s">
        <v>230</v>
      </c>
      <c r="H95" s="44" t="s">
        <v>298</v>
      </c>
      <c r="I95" s="89">
        <f>SUM(J95:L95)</f>
        <v>1116556</v>
      </c>
      <c r="J95" s="89">
        <v>949072</v>
      </c>
      <c r="K95" s="89">
        <v>0</v>
      </c>
      <c r="L95" s="89">
        <v>167484</v>
      </c>
      <c r="M95" s="81">
        <f>SUM(N95:P95)</f>
        <v>0</v>
      </c>
      <c r="N95" s="81">
        <v>0</v>
      </c>
      <c r="O95" s="81">
        <v>0</v>
      </c>
      <c r="P95" s="81">
        <v>0</v>
      </c>
      <c r="Q95" s="81">
        <f>SUM(R95:T95)</f>
        <v>0</v>
      </c>
      <c r="R95" s="81">
        <v>0</v>
      </c>
      <c r="S95" s="81">
        <v>0</v>
      </c>
      <c r="T95" s="81">
        <v>0</v>
      </c>
      <c r="U95" s="43"/>
    </row>
    <row r="96" spans="1:22" ht="48" x14ac:dyDescent="0.25">
      <c r="A96" s="116"/>
      <c r="B96" s="117"/>
      <c r="C96" s="44" t="s">
        <v>140</v>
      </c>
      <c r="D96" s="43" t="s">
        <v>104</v>
      </c>
      <c r="E96" s="44" t="s">
        <v>222</v>
      </c>
      <c r="F96" s="44" t="s">
        <v>230</v>
      </c>
      <c r="G96" s="44" t="s">
        <v>230</v>
      </c>
      <c r="H96" s="44" t="s">
        <v>298</v>
      </c>
      <c r="I96" s="118"/>
      <c r="J96" s="118"/>
      <c r="K96" s="118"/>
      <c r="L96" s="118"/>
      <c r="M96" s="90"/>
      <c r="N96" s="90"/>
      <c r="O96" s="90"/>
      <c r="P96" s="90"/>
      <c r="Q96" s="90"/>
      <c r="R96" s="90"/>
      <c r="S96" s="90"/>
      <c r="T96" s="90"/>
      <c r="U96" s="43"/>
    </row>
    <row r="97" spans="1:21" ht="48" x14ac:dyDescent="0.25">
      <c r="A97" s="103" t="s">
        <v>109</v>
      </c>
      <c r="B97" s="100" t="s">
        <v>111</v>
      </c>
      <c r="C97" s="24" t="s">
        <v>139</v>
      </c>
      <c r="D97" s="27" t="s">
        <v>223</v>
      </c>
      <c r="E97" s="24" t="s">
        <v>222</v>
      </c>
      <c r="F97" s="24" t="s">
        <v>230</v>
      </c>
      <c r="G97" s="24" t="s">
        <v>230</v>
      </c>
      <c r="H97" s="24" t="s">
        <v>298</v>
      </c>
      <c r="I97" s="76">
        <f>SUM(J97:L97)</f>
        <v>1116556</v>
      </c>
      <c r="J97" s="76">
        <v>949072</v>
      </c>
      <c r="K97" s="76">
        <v>0</v>
      </c>
      <c r="L97" s="76">
        <v>167484</v>
      </c>
      <c r="M97" s="96">
        <f>SUM(N97:P97)</f>
        <v>0</v>
      </c>
      <c r="N97" s="96">
        <v>0</v>
      </c>
      <c r="O97" s="96">
        <v>0</v>
      </c>
      <c r="P97" s="96">
        <v>0</v>
      </c>
      <c r="Q97" s="96">
        <f>SUM(R97:T97)</f>
        <v>0</v>
      </c>
      <c r="R97" s="96">
        <v>0</v>
      </c>
      <c r="S97" s="96">
        <v>0</v>
      </c>
      <c r="T97" s="96">
        <v>0</v>
      </c>
      <c r="U97" s="27"/>
    </row>
    <row r="98" spans="1:21" ht="48" x14ac:dyDescent="0.25">
      <c r="A98" s="104"/>
      <c r="B98" s="101"/>
      <c r="C98" s="24" t="s">
        <v>140</v>
      </c>
      <c r="D98" s="27" t="s">
        <v>104</v>
      </c>
      <c r="E98" s="24" t="s">
        <v>222</v>
      </c>
      <c r="F98" s="24" t="s">
        <v>230</v>
      </c>
      <c r="G98" s="24" t="s">
        <v>230</v>
      </c>
      <c r="H98" s="24" t="s">
        <v>298</v>
      </c>
      <c r="I98" s="77"/>
      <c r="J98" s="77"/>
      <c r="K98" s="77"/>
      <c r="L98" s="77"/>
      <c r="M98" s="97"/>
      <c r="N98" s="97"/>
      <c r="O98" s="97"/>
      <c r="P98" s="97"/>
      <c r="Q98" s="97"/>
      <c r="R98" s="97"/>
      <c r="S98" s="97"/>
      <c r="T98" s="97"/>
      <c r="U98" s="27"/>
    </row>
    <row r="99" spans="1:21" ht="36" x14ac:dyDescent="0.25">
      <c r="A99" s="104"/>
      <c r="B99" s="101"/>
      <c r="C99" s="24" t="s">
        <v>141</v>
      </c>
      <c r="D99" s="7" t="s">
        <v>142</v>
      </c>
      <c r="E99" s="24" t="s">
        <v>222</v>
      </c>
      <c r="F99" s="24" t="s">
        <v>230</v>
      </c>
      <c r="G99" s="24" t="s">
        <v>230</v>
      </c>
      <c r="H99" s="24" t="s">
        <v>299</v>
      </c>
      <c r="I99" s="77"/>
      <c r="J99" s="77"/>
      <c r="K99" s="77"/>
      <c r="L99" s="77"/>
      <c r="M99" s="97"/>
      <c r="N99" s="97"/>
      <c r="O99" s="97"/>
      <c r="P99" s="97"/>
      <c r="Q99" s="97"/>
      <c r="R99" s="97"/>
      <c r="S99" s="97"/>
      <c r="T99" s="97"/>
      <c r="U99" s="27"/>
    </row>
    <row r="100" spans="1:21" ht="63.75" customHeight="1" x14ac:dyDescent="0.25">
      <c r="A100" s="105"/>
      <c r="B100" s="102"/>
      <c r="C100" s="24" t="s">
        <v>143</v>
      </c>
      <c r="D100" s="27" t="s">
        <v>144</v>
      </c>
      <c r="E100" s="24" t="s">
        <v>222</v>
      </c>
      <c r="F100" s="24" t="s">
        <v>230</v>
      </c>
      <c r="G100" s="24" t="s">
        <v>230</v>
      </c>
      <c r="H100" s="24" t="s">
        <v>300</v>
      </c>
      <c r="I100" s="110"/>
      <c r="J100" s="110"/>
      <c r="K100" s="110"/>
      <c r="L100" s="110"/>
      <c r="M100" s="106"/>
      <c r="N100" s="106"/>
      <c r="O100" s="106"/>
      <c r="P100" s="106"/>
      <c r="Q100" s="106"/>
      <c r="R100" s="106"/>
      <c r="S100" s="106"/>
      <c r="T100" s="106"/>
      <c r="U100" s="27"/>
    </row>
    <row r="101" spans="1:21" ht="63.75" customHeight="1" x14ac:dyDescent="0.25">
      <c r="A101" s="49" t="s">
        <v>105</v>
      </c>
      <c r="B101" s="50" t="s">
        <v>186</v>
      </c>
      <c r="C101" s="44" t="s">
        <v>183</v>
      </c>
      <c r="D101" s="58" t="s">
        <v>182</v>
      </c>
      <c r="E101" s="44" t="s">
        <v>120</v>
      </c>
      <c r="F101" s="44" t="s">
        <v>230</v>
      </c>
      <c r="G101" s="44" t="s">
        <v>230</v>
      </c>
      <c r="H101" s="44" t="s">
        <v>301</v>
      </c>
      <c r="I101" s="53">
        <f>SUM(J101:L101)</f>
        <v>4363038</v>
      </c>
      <c r="J101" s="53">
        <v>3708581</v>
      </c>
      <c r="K101" s="53">
        <v>0</v>
      </c>
      <c r="L101" s="53">
        <v>654457</v>
      </c>
      <c r="M101" s="66">
        <f>SUM(N101:P101)</f>
        <v>0</v>
      </c>
      <c r="N101" s="66">
        <v>0</v>
      </c>
      <c r="O101" s="66">
        <v>0</v>
      </c>
      <c r="P101" s="66">
        <v>0</v>
      </c>
      <c r="Q101" s="66">
        <f>SUM(R101:T101)</f>
        <v>0</v>
      </c>
      <c r="R101" s="66">
        <v>0</v>
      </c>
      <c r="S101" s="66">
        <v>0</v>
      </c>
      <c r="T101" s="66">
        <v>0</v>
      </c>
      <c r="U101" s="43"/>
    </row>
    <row r="102" spans="1:21" ht="60" x14ac:dyDescent="0.25">
      <c r="A102" s="98" t="s">
        <v>184</v>
      </c>
      <c r="B102" s="99" t="s">
        <v>218</v>
      </c>
      <c r="C102" s="24" t="s">
        <v>183</v>
      </c>
      <c r="D102" s="59" t="s">
        <v>182</v>
      </c>
      <c r="E102" s="54" t="s">
        <v>120</v>
      </c>
      <c r="F102" s="54" t="s">
        <v>230</v>
      </c>
      <c r="G102" s="54" t="s">
        <v>230</v>
      </c>
      <c r="H102" s="54" t="s">
        <v>301</v>
      </c>
      <c r="I102" s="76">
        <f>SUM(J102:L102)</f>
        <v>4363038</v>
      </c>
      <c r="J102" s="76">
        <v>3708581</v>
      </c>
      <c r="K102" s="76">
        <v>0</v>
      </c>
      <c r="L102" s="76">
        <v>654457</v>
      </c>
      <c r="M102" s="96">
        <f>SUM(N102:P102)</f>
        <v>0</v>
      </c>
      <c r="N102" s="96">
        <v>0</v>
      </c>
      <c r="O102" s="96">
        <v>0</v>
      </c>
      <c r="P102" s="96">
        <v>0</v>
      </c>
      <c r="Q102" s="96">
        <f>SUM(R102:T102)</f>
        <v>0</v>
      </c>
      <c r="R102" s="96">
        <v>0</v>
      </c>
      <c r="S102" s="96">
        <v>0</v>
      </c>
      <c r="T102" s="96">
        <v>0</v>
      </c>
      <c r="U102" s="27"/>
    </row>
    <row r="103" spans="1:21" ht="48" x14ac:dyDescent="0.25">
      <c r="A103" s="98"/>
      <c r="B103" s="99"/>
      <c r="C103" s="24" t="s">
        <v>181</v>
      </c>
      <c r="D103" s="25" t="s">
        <v>180</v>
      </c>
      <c r="E103" s="54" t="s">
        <v>120</v>
      </c>
      <c r="F103" s="54" t="s">
        <v>230</v>
      </c>
      <c r="G103" s="54" t="s">
        <v>230</v>
      </c>
      <c r="H103" s="54" t="s">
        <v>302</v>
      </c>
      <c r="I103" s="77"/>
      <c r="J103" s="77"/>
      <c r="K103" s="77"/>
      <c r="L103" s="77"/>
      <c r="M103" s="97"/>
      <c r="N103" s="97"/>
      <c r="O103" s="97"/>
      <c r="P103" s="97"/>
      <c r="Q103" s="97"/>
      <c r="R103" s="97"/>
      <c r="S103" s="97"/>
      <c r="T103" s="97"/>
      <c r="U103" s="27"/>
    </row>
    <row r="104" spans="1:21" x14ac:dyDescent="0.25">
      <c r="A104" s="34"/>
      <c r="B104" s="31"/>
      <c r="C104" s="1"/>
      <c r="D104" s="1"/>
      <c r="E104" s="1"/>
      <c r="F104" s="1"/>
      <c r="G104" s="1"/>
      <c r="H104" s="60" t="s">
        <v>17</v>
      </c>
      <c r="I104" s="61">
        <f>SUM(J104:L104)</f>
        <v>118742339</v>
      </c>
      <c r="J104" s="61">
        <f>J23+J42+J47+J67+J79</f>
        <v>94880800</v>
      </c>
      <c r="K104" s="61">
        <v>0</v>
      </c>
      <c r="L104" s="61">
        <f>L23+L42+L47+L67+L79</f>
        <v>23861539</v>
      </c>
      <c r="M104" s="67">
        <f>M23+M42+M47+M67+M79</f>
        <v>13019178.970000001</v>
      </c>
      <c r="N104" s="67">
        <f>N23+N42+N47+N67+N79</f>
        <v>10504938.960000001</v>
      </c>
      <c r="O104" s="67">
        <v>0</v>
      </c>
      <c r="P104" s="67">
        <f>P23+P42+P47+P67+P79</f>
        <v>2514240.0099999998</v>
      </c>
      <c r="Q104" s="67">
        <f>Q23+Q42+Q47+Q67+Q79</f>
        <v>39092.17</v>
      </c>
      <c r="R104" s="67">
        <f>R23+R42+R47+R67+R79</f>
        <v>25581.57</v>
      </c>
      <c r="S104" s="67">
        <v>0</v>
      </c>
      <c r="T104" s="67">
        <f>T23+T42+T47+T67+T79</f>
        <v>13510.6</v>
      </c>
      <c r="U104" s="1"/>
    </row>
    <row r="105" spans="1:21" x14ac:dyDescent="0.25">
      <c r="A105" s="34"/>
      <c r="B105" s="73"/>
      <c r="C105" s="1"/>
      <c r="D105" s="1"/>
      <c r="E105" s="1"/>
      <c r="F105" s="1"/>
      <c r="G105" s="1"/>
      <c r="H105" s="1"/>
      <c r="I105" s="1"/>
      <c r="J105" s="1"/>
      <c r="K105" s="1"/>
      <c r="L105" s="1"/>
      <c r="M105" s="1"/>
      <c r="N105" s="1"/>
      <c r="O105" s="1"/>
      <c r="P105" s="1"/>
      <c r="Q105" s="1"/>
      <c r="R105" s="1"/>
      <c r="S105" s="1"/>
      <c r="T105" s="1"/>
      <c r="U105" s="1"/>
    </row>
    <row r="106" spans="1:21" ht="65.25" customHeight="1" x14ac:dyDescent="0.25">
      <c r="A106" s="128" t="s">
        <v>31</v>
      </c>
      <c r="B106" s="129"/>
      <c r="C106" s="129"/>
      <c r="D106" s="129"/>
      <c r="E106" s="129"/>
      <c r="F106" s="130"/>
      <c r="G106" s="78">
        <f>((J23+J42+J47+J67+J79)*100)/J104</f>
        <v>100</v>
      </c>
      <c r="H106" s="79"/>
      <c r="I106" s="79"/>
      <c r="J106" s="79"/>
      <c r="K106" s="79"/>
      <c r="L106" s="80"/>
      <c r="M106" s="78"/>
      <c r="N106" s="79"/>
      <c r="O106" s="79"/>
      <c r="P106" s="79"/>
      <c r="Q106" s="79"/>
      <c r="R106" s="80"/>
      <c r="S106" s="1"/>
      <c r="T106" s="1"/>
      <c r="U106" s="1"/>
    </row>
    <row r="107" spans="1:21" ht="65.25" customHeight="1" x14ac:dyDescent="0.25">
      <c r="A107" s="131" t="s">
        <v>33</v>
      </c>
      <c r="B107" s="132"/>
      <c r="C107" s="132"/>
      <c r="D107" s="132"/>
      <c r="E107" s="132"/>
      <c r="F107" s="133"/>
      <c r="G107" s="78">
        <f>((N23+N42+N47+N67+N79)*100)/J104</f>
        <v>11.071722582440284</v>
      </c>
      <c r="H107" s="79"/>
      <c r="I107" s="79"/>
      <c r="J107" s="79"/>
      <c r="K107" s="79"/>
      <c r="L107" s="80"/>
      <c r="M107" s="74"/>
      <c r="N107" s="75"/>
      <c r="O107" s="75"/>
      <c r="P107" s="75"/>
      <c r="Q107" s="75"/>
      <c r="R107" s="75"/>
      <c r="U107" s="40"/>
    </row>
    <row r="108" spans="1:21" ht="65.25" customHeight="1" x14ac:dyDescent="0.25">
      <c r="A108" s="131" t="s">
        <v>32</v>
      </c>
      <c r="B108" s="132"/>
      <c r="C108" s="132"/>
      <c r="D108" s="132"/>
      <c r="E108" s="132"/>
      <c r="F108" s="133"/>
      <c r="G108" s="78">
        <f>((R23+R42+R47+R67+R79)*100)/J104</f>
        <v>2.6961798382812961E-2</v>
      </c>
      <c r="H108" s="79"/>
      <c r="I108" s="79"/>
      <c r="J108" s="79"/>
      <c r="K108" s="79"/>
      <c r="L108" s="80"/>
    </row>
    <row r="110" spans="1:21" x14ac:dyDescent="0.25">
      <c r="B110" s="71" t="s">
        <v>308</v>
      </c>
    </row>
  </sheetData>
  <mergeCells count="310">
    <mergeCell ref="P25:P27"/>
    <mergeCell ref="Q25:Q27"/>
    <mergeCell ref="R25:R27"/>
    <mergeCell ref="S25:S27"/>
    <mergeCell ref="A86:A91"/>
    <mergeCell ref="B86:B91"/>
    <mergeCell ref="B28:B33"/>
    <mergeCell ref="A28:A33"/>
    <mergeCell ref="A61:A66"/>
    <mergeCell ref="R86:R91"/>
    <mergeCell ref="A25:A27"/>
    <mergeCell ref="B25:B27"/>
    <mergeCell ref="I25:I27"/>
    <mergeCell ref="J25:J27"/>
    <mergeCell ref="K25:K27"/>
    <mergeCell ref="L25:L27"/>
    <mergeCell ref="M25:M27"/>
    <mergeCell ref="N25:N27"/>
    <mergeCell ref="O25:O27"/>
    <mergeCell ref="J52:J53"/>
    <mergeCell ref="K52:K53"/>
    <mergeCell ref="L52:L53"/>
    <mergeCell ref="A52:A53"/>
    <mergeCell ref="B52:B53"/>
    <mergeCell ref="A19:U19"/>
    <mergeCell ref="U20:U21"/>
    <mergeCell ref="A23:A24"/>
    <mergeCell ref="B23:B24"/>
    <mergeCell ref="G106:L106"/>
    <mergeCell ref="O37:O41"/>
    <mergeCell ref="P37:P41"/>
    <mergeCell ref="Q37:Q41"/>
    <mergeCell ref="R37:R41"/>
    <mergeCell ref="I37:I41"/>
    <mergeCell ref="I20:L20"/>
    <mergeCell ref="M20:P20"/>
    <mergeCell ref="Q20:T20"/>
    <mergeCell ref="C20:H20"/>
    <mergeCell ref="S37:S41"/>
    <mergeCell ref="T37:T41"/>
    <mergeCell ref="T72:T78"/>
    <mergeCell ref="M37:M41"/>
    <mergeCell ref="N37:N41"/>
    <mergeCell ref="R83:R85"/>
    <mergeCell ref="B61:B66"/>
    <mergeCell ref="T83:T85"/>
    <mergeCell ref="T86:T91"/>
    <mergeCell ref="K83:K85"/>
    <mergeCell ref="B20:B21"/>
    <mergeCell ref="J37:J41"/>
    <mergeCell ref="K37:K41"/>
    <mergeCell ref="L37:L41"/>
    <mergeCell ref="A106:F106"/>
    <mergeCell ref="A107:F107"/>
    <mergeCell ref="A108:F108"/>
    <mergeCell ref="A20:A21"/>
    <mergeCell ref="I83:I85"/>
    <mergeCell ref="J83:J85"/>
    <mergeCell ref="I79:I82"/>
    <mergeCell ref="J79:J82"/>
    <mergeCell ref="K79:K82"/>
    <mergeCell ref="A83:A85"/>
    <mergeCell ref="B83:B85"/>
    <mergeCell ref="B93:B94"/>
    <mergeCell ref="I93:I94"/>
    <mergeCell ref="J93:J94"/>
    <mergeCell ref="I72:I78"/>
    <mergeCell ref="J72:J78"/>
    <mergeCell ref="K72:K78"/>
    <mergeCell ref="L72:L78"/>
    <mergeCell ref="L83:L85"/>
    <mergeCell ref="A44:A46"/>
    <mergeCell ref="T67:T68"/>
    <mergeCell ref="G107:L107"/>
    <mergeCell ref="G108:L108"/>
    <mergeCell ref="S86:S91"/>
    <mergeCell ref="S72:S78"/>
    <mergeCell ref="S83:S85"/>
    <mergeCell ref="M72:M78"/>
    <mergeCell ref="N72:N78"/>
    <mergeCell ref="O83:O85"/>
    <mergeCell ref="P83:P85"/>
    <mergeCell ref="Q83:Q85"/>
    <mergeCell ref="S79:S82"/>
    <mergeCell ref="O79:O82"/>
    <mergeCell ref="P79:P82"/>
    <mergeCell ref="T79:T82"/>
    <mergeCell ref="Q93:Q94"/>
    <mergeCell ref="R93:R94"/>
    <mergeCell ref="S93:S94"/>
    <mergeCell ref="S67:S68"/>
    <mergeCell ref="M93:M94"/>
    <mergeCell ref="N93:N94"/>
    <mergeCell ref="O93:O94"/>
    <mergeCell ref="P93:P94"/>
    <mergeCell ref="P86:P91"/>
    <mergeCell ref="N47:N51"/>
    <mergeCell ref="A67:A68"/>
    <mergeCell ref="B54:B58"/>
    <mergeCell ref="A54:A58"/>
    <mergeCell ref="A59:A60"/>
    <mergeCell ref="B59:B60"/>
    <mergeCell ref="M52:M53"/>
    <mergeCell ref="I59:I60"/>
    <mergeCell ref="J59:J60"/>
    <mergeCell ref="K59:K60"/>
    <mergeCell ref="L59:L60"/>
    <mergeCell ref="M59:M60"/>
    <mergeCell ref="I52:I53"/>
    <mergeCell ref="N52:N53"/>
    <mergeCell ref="A47:A51"/>
    <mergeCell ref="B47:B51"/>
    <mergeCell ref="I54:I58"/>
    <mergeCell ref="J54:J58"/>
    <mergeCell ref="K54:K58"/>
    <mergeCell ref="L54:L58"/>
    <mergeCell ref="I67:I68"/>
    <mergeCell ref="J67:J68"/>
    <mergeCell ref="K67:K68"/>
    <mergeCell ref="L67:L68"/>
    <mergeCell ref="N59:N60"/>
    <mergeCell ref="O59:O60"/>
    <mergeCell ref="P69:P71"/>
    <mergeCell ref="Q69:Q71"/>
    <mergeCell ref="R69:R71"/>
    <mergeCell ref="S69:S71"/>
    <mergeCell ref="A72:A78"/>
    <mergeCell ref="B72:B78"/>
    <mergeCell ref="R72:R78"/>
    <mergeCell ref="O72:O78"/>
    <mergeCell ref="P72:P78"/>
    <mergeCell ref="Q72:Q78"/>
    <mergeCell ref="M67:M68"/>
    <mergeCell ref="N67:N68"/>
    <mergeCell ref="O67:O68"/>
    <mergeCell ref="P67:P68"/>
    <mergeCell ref="Q67:Q68"/>
    <mergeCell ref="B67:B68"/>
    <mergeCell ref="O95:O96"/>
    <mergeCell ref="A79:A82"/>
    <mergeCell ref="B79:B82"/>
    <mergeCell ref="I86:I91"/>
    <mergeCell ref="J86:J91"/>
    <mergeCell ref="K86:K91"/>
    <mergeCell ref="L86:L91"/>
    <mergeCell ref="M86:M91"/>
    <mergeCell ref="N86:N91"/>
    <mergeCell ref="O86:O91"/>
    <mergeCell ref="M83:M85"/>
    <mergeCell ref="N83:N85"/>
    <mergeCell ref="L79:L82"/>
    <mergeCell ref="M79:M82"/>
    <mergeCell ref="N79:N82"/>
    <mergeCell ref="K93:K94"/>
    <mergeCell ref="L93:L94"/>
    <mergeCell ref="T93:T94"/>
    <mergeCell ref="A93:A94"/>
    <mergeCell ref="K97:K100"/>
    <mergeCell ref="L97:L100"/>
    <mergeCell ref="M97:M100"/>
    <mergeCell ref="N97:N100"/>
    <mergeCell ref="O97:O100"/>
    <mergeCell ref="S95:S96"/>
    <mergeCell ref="T95:T96"/>
    <mergeCell ref="I97:I100"/>
    <mergeCell ref="J97:J100"/>
    <mergeCell ref="S97:S100"/>
    <mergeCell ref="T97:T100"/>
    <mergeCell ref="P95:P96"/>
    <mergeCell ref="Q95:Q96"/>
    <mergeCell ref="R95:R96"/>
    <mergeCell ref="A95:A96"/>
    <mergeCell ref="B95:B96"/>
    <mergeCell ref="I95:I96"/>
    <mergeCell ref="J95:J96"/>
    <mergeCell ref="K95:K96"/>
    <mergeCell ref="L95:L96"/>
    <mergeCell ref="M95:M96"/>
    <mergeCell ref="N95:N96"/>
    <mergeCell ref="Q23:Q24"/>
    <mergeCell ref="Q28:Q33"/>
    <mergeCell ref="Q86:Q91"/>
    <mergeCell ref="P34:P36"/>
    <mergeCell ref="Q34:Q36"/>
    <mergeCell ref="I23:I24"/>
    <mergeCell ref="J23:J24"/>
    <mergeCell ref="K23:K24"/>
    <mergeCell ref="L23:L24"/>
    <mergeCell ref="M23:M24"/>
    <mergeCell ref="N23:N24"/>
    <mergeCell ref="O23:O24"/>
    <mergeCell ref="P23:P24"/>
    <mergeCell ref="I28:I33"/>
    <mergeCell ref="J28:J33"/>
    <mergeCell ref="K28:K33"/>
    <mergeCell ref="L28:L33"/>
    <mergeCell ref="M28:M33"/>
    <mergeCell ref="N28:N33"/>
    <mergeCell ref="O28:O33"/>
    <mergeCell ref="P28:P33"/>
    <mergeCell ref="M54:M58"/>
    <mergeCell ref="N54:N58"/>
    <mergeCell ref="O54:O58"/>
    <mergeCell ref="R79:R82"/>
    <mergeCell ref="P47:P51"/>
    <mergeCell ref="Q47:Q51"/>
    <mergeCell ref="R47:R51"/>
    <mergeCell ref="Q44:Q46"/>
    <mergeCell ref="R44:R46"/>
    <mergeCell ref="R52:R53"/>
    <mergeCell ref="P59:P60"/>
    <mergeCell ref="Q54:Q58"/>
    <mergeCell ref="P44:P46"/>
    <mergeCell ref="P54:P58"/>
    <mergeCell ref="Q52:Q53"/>
    <mergeCell ref="R67:R68"/>
    <mergeCell ref="S23:S24"/>
    <mergeCell ref="T23:T24"/>
    <mergeCell ref="R59:R60"/>
    <mergeCell ref="S59:S60"/>
    <mergeCell ref="T59:T60"/>
    <mergeCell ref="R28:R33"/>
    <mergeCell ref="S28:S33"/>
    <mergeCell ref="T28:T33"/>
    <mergeCell ref="S44:S46"/>
    <mergeCell ref="T44:T46"/>
    <mergeCell ref="S47:S51"/>
    <mergeCell ref="T47:T51"/>
    <mergeCell ref="T25:T27"/>
    <mergeCell ref="S52:S53"/>
    <mergeCell ref="T52:T53"/>
    <mergeCell ref="T54:T58"/>
    <mergeCell ref="R34:R36"/>
    <mergeCell ref="S34:S36"/>
    <mergeCell ref="T34:T36"/>
    <mergeCell ref="R54:R58"/>
    <mergeCell ref="S54:S58"/>
    <mergeCell ref="R23:R24"/>
    <mergeCell ref="A37:A41"/>
    <mergeCell ref="B37:B41"/>
    <mergeCell ref="I61:I66"/>
    <mergeCell ref="J61:J66"/>
    <mergeCell ref="K61:K66"/>
    <mergeCell ref="L61:L66"/>
    <mergeCell ref="M61:M66"/>
    <mergeCell ref="N61:N66"/>
    <mergeCell ref="O61:O66"/>
    <mergeCell ref="O47:O51"/>
    <mergeCell ref="N44:N46"/>
    <mergeCell ref="O44:O46"/>
    <mergeCell ref="I44:I46"/>
    <mergeCell ref="J44:J46"/>
    <mergeCell ref="K44:K46"/>
    <mergeCell ref="L44:L46"/>
    <mergeCell ref="M44:M46"/>
    <mergeCell ref="O52:O53"/>
    <mergeCell ref="B44:B46"/>
    <mergeCell ref="I47:I51"/>
    <mergeCell ref="J47:J51"/>
    <mergeCell ref="K47:K51"/>
    <mergeCell ref="L47:L51"/>
    <mergeCell ref="M47:M51"/>
    <mergeCell ref="S102:S103"/>
    <mergeCell ref="T102:T103"/>
    <mergeCell ref="A102:A103"/>
    <mergeCell ref="B102:B103"/>
    <mergeCell ref="B97:B100"/>
    <mergeCell ref="A97:A100"/>
    <mergeCell ref="P61:P66"/>
    <mergeCell ref="Q61:Q66"/>
    <mergeCell ref="R61:R66"/>
    <mergeCell ref="S61:S66"/>
    <mergeCell ref="T61:T66"/>
    <mergeCell ref="I102:I103"/>
    <mergeCell ref="J102:J103"/>
    <mergeCell ref="L102:L103"/>
    <mergeCell ref="M102:M103"/>
    <mergeCell ref="N102:N103"/>
    <mergeCell ref="O102:O103"/>
    <mergeCell ref="P102:P103"/>
    <mergeCell ref="Q102:Q103"/>
    <mergeCell ref="P97:P100"/>
    <mergeCell ref="Q97:Q100"/>
    <mergeCell ref="R97:R100"/>
    <mergeCell ref="Q79:Q82"/>
    <mergeCell ref="R102:R103"/>
    <mergeCell ref="M107:R107"/>
    <mergeCell ref="K102:K103"/>
    <mergeCell ref="M106:R106"/>
    <mergeCell ref="T69:T71"/>
    <mergeCell ref="B34:B36"/>
    <mergeCell ref="A34:A36"/>
    <mergeCell ref="I34:I36"/>
    <mergeCell ref="J34:J36"/>
    <mergeCell ref="K34:K36"/>
    <mergeCell ref="P52:P53"/>
    <mergeCell ref="L34:L36"/>
    <mergeCell ref="M34:M36"/>
    <mergeCell ref="B69:B71"/>
    <mergeCell ref="A69:A71"/>
    <mergeCell ref="I69:I71"/>
    <mergeCell ref="J69:J71"/>
    <mergeCell ref="K69:K71"/>
    <mergeCell ref="L69:L71"/>
    <mergeCell ref="M69:M71"/>
    <mergeCell ref="N69:N71"/>
    <mergeCell ref="O69:O71"/>
    <mergeCell ref="N34:N36"/>
    <mergeCell ref="O34:O36"/>
    <mergeCell ref="Q59:Q60"/>
  </mergeCells>
  <pageMargins left="0.7" right="0.7" top="0.75" bottom="0.75" header="0.3" footer="0.3"/>
  <pageSetup paperSize="8" scale="67" fitToHeight="0" orientation="landscape" r:id="rId1"/>
  <ignoredErrors>
    <ignoredError sqref="Q7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workbookViewId="0">
      <selection activeCell="K11" sqref="K11"/>
    </sheetView>
  </sheetViews>
  <sheetFormatPr defaultColWidth="9.140625" defaultRowHeight="15" x14ac:dyDescent="0.25"/>
  <cols>
    <col min="1" max="1" width="8" customWidth="1"/>
    <col min="2" max="2" width="26.140625" customWidth="1"/>
    <col min="3" max="3" width="51.7109375" bestFit="1" customWidth="1"/>
    <col min="4" max="4" width="46.28515625" bestFit="1" customWidth="1"/>
  </cols>
  <sheetData>
    <row r="1" spans="1:4" x14ac:dyDescent="0.25">
      <c r="A1" s="1"/>
      <c r="B1" s="1"/>
    </row>
    <row r="2" spans="1:4" x14ac:dyDescent="0.25">
      <c r="A2" s="1"/>
      <c r="B2" s="1"/>
    </row>
    <row r="3" spans="1:4" x14ac:dyDescent="0.25">
      <c r="A3" s="1"/>
      <c r="B3" s="1"/>
    </row>
    <row r="4" spans="1:4" x14ac:dyDescent="0.25">
      <c r="A4" s="1"/>
      <c r="B4" s="1"/>
    </row>
    <row r="5" spans="1:4" ht="15.75" x14ac:dyDescent="0.25">
      <c r="A5" s="5"/>
      <c r="B5" s="5"/>
    </row>
    <row r="6" spans="1:4" ht="15.75" x14ac:dyDescent="0.25">
      <c r="A6" s="6" t="s">
        <v>27</v>
      </c>
      <c r="B6" s="6"/>
    </row>
    <row r="7" spans="1:4" ht="54" customHeight="1" x14ac:dyDescent="0.25">
      <c r="A7" s="143" t="s">
        <v>0</v>
      </c>
      <c r="B7" s="145" t="s">
        <v>6</v>
      </c>
      <c r="C7" s="145" t="s">
        <v>34</v>
      </c>
      <c r="D7" s="145" t="s">
        <v>28</v>
      </c>
    </row>
    <row r="8" spans="1:4" ht="33" customHeight="1" x14ac:dyDescent="0.25">
      <c r="A8" s="144"/>
      <c r="B8" s="146"/>
      <c r="C8" s="146"/>
      <c r="D8" s="146"/>
    </row>
    <row r="9" spans="1:4" ht="15" customHeight="1" x14ac:dyDescent="0.25">
      <c r="A9" s="10">
        <v>1</v>
      </c>
      <c r="B9" s="10">
        <v>2</v>
      </c>
      <c r="C9" s="10">
        <v>2</v>
      </c>
      <c r="D9" s="10">
        <v>3</v>
      </c>
    </row>
    <row r="10" spans="1:4" ht="120.75" customHeight="1" x14ac:dyDescent="0.25">
      <c r="A10" s="103" t="s">
        <v>7</v>
      </c>
      <c r="B10" s="100" t="s">
        <v>35</v>
      </c>
      <c r="C10" s="25" t="s">
        <v>187</v>
      </c>
      <c r="D10" s="38" t="s">
        <v>206</v>
      </c>
    </row>
    <row r="11" spans="1:4" ht="120" x14ac:dyDescent="0.25">
      <c r="A11" s="105"/>
      <c r="B11" s="102"/>
      <c r="C11" s="25" t="s">
        <v>187</v>
      </c>
      <c r="D11" s="38" t="s">
        <v>205</v>
      </c>
    </row>
    <row r="12" spans="1:4" ht="108" x14ac:dyDescent="0.25">
      <c r="A12" s="103" t="s">
        <v>14</v>
      </c>
      <c r="B12" s="100" t="s">
        <v>45</v>
      </c>
      <c r="C12" s="25" t="s">
        <v>188</v>
      </c>
      <c r="D12" s="27" t="s">
        <v>221</v>
      </c>
    </row>
    <row r="13" spans="1:4" ht="36" x14ac:dyDescent="0.25">
      <c r="A13" s="104"/>
      <c r="B13" s="101"/>
      <c r="C13" s="25" t="s">
        <v>189</v>
      </c>
      <c r="D13" s="27" t="s">
        <v>191</v>
      </c>
    </row>
    <row r="14" spans="1:4" ht="72" x14ac:dyDescent="0.25">
      <c r="A14" s="105"/>
      <c r="B14" s="102"/>
      <c r="C14" s="25" t="s">
        <v>190</v>
      </c>
      <c r="D14" s="27" t="s">
        <v>191</v>
      </c>
    </row>
    <row r="15" spans="1:4" ht="240" x14ac:dyDescent="0.25">
      <c r="A15" s="103" t="s">
        <v>15</v>
      </c>
      <c r="B15" s="100" t="s">
        <v>51</v>
      </c>
      <c r="C15" s="25" t="s">
        <v>192</v>
      </c>
      <c r="D15" s="38" t="s">
        <v>207</v>
      </c>
    </row>
    <row r="16" spans="1:4" ht="240" x14ac:dyDescent="0.25">
      <c r="A16" s="104"/>
      <c r="B16" s="101"/>
      <c r="C16" s="25" t="s">
        <v>193</v>
      </c>
      <c r="D16" s="38" t="s">
        <v>208</v>
      </c>
    </row>
    <row r="17" spans="1:4" ht="108" x14ac:dyDescent="0.25">
      <c r="A17" s="104"/>
      <c r="B17" s="101"/>
      <c r="C17" s="25" t="s">
        <v>194</v>
      </c>
      <c r="D17" s="27" t="s">
        <v>219</v>
      </c>
    </row>
    <row r="18" spans="1:4" ht="96" x14ac:dyDescent="0.25">
      <c r="A18" s="105"/>
      <c r="B18" s="102"/>
      <c r="C18" s="25" t="s">
        <v>195</v>
      </c>
      <c r="D18" s="38" t="s">
        <v>220</v>
      </c>
    </row>
    <row r="19" spans="1:4" ht="36" x14ac:dyDescent="0.25">
      <c r="A19" s="26" t="s">
        <v>71</v>
      </c>
      <c r="B19" s="8" t="s">
        <v>72</v>
      </c>
      <c r="C19" s="25"/>
      <c r="D19" s="27"/>
    </row>
    <row r="20" spans="1:4" ht="96" x14ac:dyDescent="0.25">
      <c r="A20" s="103" t="s">
        <v>185</v>
      </c>
      <c r="B20" s="100" t="s">
        <v>84</v>
      </c>
      <c r="C20" s="25" t="s">
        <v>196</v>
      </c>
      <c r="D20" s="38" t="s">
        <v>209</v>
      </c>
    </row>
    <row r="21" spans="1:4" ht="145.5" customHeight="1" x14ac:dyDescent="0.25">
      <c r="A21" s="105"/>
      <c r="B21" s="102"/>
      <c r="C21" s="25" t="s">
        <v>197</v>
      </c>
      <c r="D21" s="27" t="s">
        <v>204</v>
      </c>
    </row>
  </sheetData>
  <mergeCells count="12">
    <mergeCell ref="A7:A8"/>
    <mergeCell ref="C7:C8"/>
    <mergeCell ref="D7:D8"/>
    <mergeCell ref="B7:B8"/>
    <mergeCell ref="A10:A11"/>
    <mergeCell ref="B10:B11"/>
    <mergeCell ref="A12:A14"/>
    <mergeCell ref="B12:B14"/>
    <mergeCell ref="A15:A18"/>
    <mergeCell ref="B15:B18"/>
    <mergeCell ref="A20:A21"/>
    <mergeCell ref="B20:B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8832-C235-4C51-816F-C341F857BDE9}">
  <dimension ref="A1:K13"/>
  <sheetViews>
    <sheetView topLeftCell="A4" zoomScale="110" zoomScaleNormal="110" workbookViewId="0">
      <selection activeCell="A5" sqref="A5:K6"/>
    </sheetView>
  </sheetViews>
  <sheetFormatPr defaultColWidth="8.85546875" defaultRowHeight="15.75" x14ac:dyDescent="0.25"/>
  <cols>
    <col min="1" max="2" width="8.85546875" style="3"/>
    <col min="3" max="3" width="14.140625" style="3" customWidth="1"/>
    <col min="4" max="9" width="8.85546875" style="3"/>
    <col min="10" max="10" width="23.85546875" style="3" customWidth="1"/>
    <col min="11" max="11" width="57.85546875" style="3" customWidth="1"/>
    <col min="12" max="16384" width="8.85546875" style="3"/>
  </cols>
  <sheetData>
    <row r="1" spans="1:11" x14ac:dyDescent="0.25">
      <c r="A1" s="6" t="s">
        <v>30</v>
      </c>
      <c r="C1" s="18"/>
      <c r="D1" s="23"/>
      <c r="E1" s="23"/>
    </row>
    <row r="2" spans="1:11" x14ac:dyDescent="0.25">
      <c r="A2" s="6"/>
      <c r="C2" s="18"/>
      <c r="D2" s="23"/>
      <c r="E2" s="23"/>
    </row>
    <row r="3" spans="1:11" ht="45" customHeight="1" x14ac:dyDescent="0.25">
      <c r="A3" s="150" t="s">
        <v>29</v>
      </c>
      <c r="B3" s="150"/>
      <c r="C3" s="150"/>
      <c r="D3" s="150"/>
      <c r="E3" s="150"/>
      <c r="F3" s="150"/>
      <c r="G3" s="150"/>
      <c r="H3" s="150"/>
      <c r="I3" s="150"/>
      <c r="J3" s="150"/>
      <c r="K3" s="150"/>
    </row>
    <row r="4" spans="1:11" ht="46.5" customHeight="1" x14ac:dyDescent="0.25">
      <c r="A4" s="151" t="s">
        <v>317</v>
      </c>
      <c r="B4" s="152"/>
      <c r="C4" s="152"/>
      <c r="D4" s="152"/>
      <c r="E4" s="152"/>
      <c r="F4" s="152"/>
      <c r="G4" s="152"/>
      <c r="H4" s="152"/>
      <c r="I4" s="152"/>
      <c r="J4" s="152"/>
      <c r="K4" s="152"/>
    </row>
    <row r="5" spans="1:11" x14ac:dyDescent="0.25">
      <c r="A5" s="153" t="s">
        <v>318</v>
      </c>
      <c r="B5" s="154"/>
      <c r="C5" s="154"/>
      <c r="D5" s="154"/>
      <c r="E5" s="154"/>
      <c r="F5" s="154"/>
      <c r="G5" s="154"/>
      <c r="H5" s="154"/>
      <c r="I5" s="154"/>
      <c r="J5" s="154"/>
      <c r="K5" s="155"/>
    </row>
    <row r="6" spans="1:11" ht="394.5" customHeight="1" x14ac:dyDescent="0.25">
      <c r="A6" s="156"/>
      <c r="B6" s="156"/>
      <c r="C6" s="156"/>
      <c r="D6" s="156"/>
      <c r="E6" s="156"/>
      <c r="F6" s="156"/>
      <c r="G6" s="156"/>
      <c r="H6" s="156"/>
      <c r="I6" s="156"/>
      <c r="J6" s="156"/>
      <c r="K6" s="157"/>
    </row>
    <row r="7" spans="1:11" ht="180.75" customHeight="1" x14ac:dyDescent="0.25">
      <c r="A7" s="147" t="s">
        <v>319</v>
      </c>
      <c r="B7" s="158"/>
      <c r="C7" s="158"/>
      <c r="D7" s="158"/>
      <c r="E7" s="158"/>
      <c r="F7" s="158"/>
      <c r="G7" s="158"/>
      <c r="H7" s="158"/>
      <c r="I7" s="158"/>
      <c r="J7" s="158"/>
      <c r="K7" s="159"/>
    </row>
    <row r="8" spans="1:11" ht="216.75" customHeight="1" x14ac:dyDescent="0.25">
      <c r="A8" s="160" t="s">
        <v>320</v>
      </c>
      <c r="B8" s="158"/>
      <c r="C8" s="158"/>
      <c r="D8" s="158"/>
      <c r="E8" s="158"/>
      <c r="F8" s="158"/>
      <c r="G8" s="158"/>
      <c r="H8" s="158"/>
      <c r="I8" s="158"/>
      <c r="J8" s="158"/>
      <c r="K8" s="159"/>
    </row>
    <row r="9" spans="1:11" ht="270.75" customHeight="1" x14ac:dyDescent="0.25">
      <c r="A9" s="147" t="s">
        <v>321</v>
      </c>
      <c r="B9" s="148"/>
      <c r="C9" s="148"/>
      <c r="D9" s="148"/>
      <c r="E9" s="148"/>
      <c r="F9" s="148"/>
      <c r="G9" s="148"/>
      <c r="H9" s="148"/>
      <c r="I9" s="148"/>
      <c r="J9" s="148"/>
      <c r="K9" s="149"/>
    </row>
    <row r="10" spans="1:11" ht="31.5" x14ac:dyDescent="0.25">
      <c r="A10" s="69" t="s">
        <v>305</v>
      </c>
      <c r="B10" s="70"/>
      <c r="C10" s="70"/>
      <c r="D10" s="70"/>
      <c r="E10" s="70"/>
      <c r="F10" s="70"/>
      <c r="G10" s="70"/>
      <c r="H10" s="70"/>
      <c r="I10" s="70"/>
      <c r="J10" s="70"/>
      <c r="K10" s="70"/>
    </row>
    <row r="11" spans="1:11" x14ac:dyDescent="0.25">
      <c r="A11" s="70"/>
      <c r="B11" s="70"/>
      <c r="C11" s="70"/>
      <c r="D11" s="70"/>
      <c r="E11" s="70"/>
      <c r="F11" s="70"/>
      <c r="G11" s="70"/>
      <c r="H11" s="70"/>
      <c r="I11" s="70"/>
      <c r="J11" s="70"/>
      <c r="K11" s="70"/>
    </row>
    <row r="12" spans="1:11" x14ac:dyDescent="0.25">
      <c r="A12" s="70"/>
      <c r="B12" s="70"/>
      <c r="C12" s="70"/>
      <c r="D12" s="70"/>
      <c r="E12" s="70"/>
      <c r="F12" s="70"/>
      <c r="G12" s="70"/>
      <c r="H12" s="70"/>
      <c r="I12" s="70"/>
      <c r="J12" s="70"/>
      <c r="K12" s="70"/>
    </row>
    <row r="13" spans="1:11" x14ac:dyDescent="0.25">
      <c r="A13" s="70"/>
      <c r="B13" s="70"/>
      <c r="C13" s="70"/>
      <c r="D13" s="70"/>
      <c r="E13" s="70"/>
      <c r="F13" s="70"/>
      <c r="G13" s="70"/>
      <c r="H13" s="70"/>
      <c r="I13" s="70"/>
      <c r="J13" s="70"/>
      <c r="K13" s="70"/>
    </row>
  </sheetData>
  <mergeCells count="6">
    <mergeCell ref="A9:K9"/>
    <mergeCell ref="A3:K3"/>
    <mergeCell ref="A4:K4"/>
    <mergeCell ref="A5:K6"/>
    <mergeCell ref="A7:K7"/>
    <mergeCell ref="A8:K8"/>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4</vt:i4>
      </vt:variant>
    </vt:vector>
  </HeadingPairs>
  <TitlesOfParts>
    <vt:vector size="7" baseType="lpstr">
      <vt:lpstr>1 lentelė rezultatai</vt:lpstr>
      <vt:lpstr> 2 lentelė išankst sąlygos</vt:lpstr>
      <vt:lpstr>3 lentelė poreikis</vt:lpstr>
      <vt:lpstr>'1 lentelė rezultatai'!_Hlk117169738</vt:lpstr>
      <vt:lpstr>'1 lentelė rezultatai'!_Hlk117169785</vt:lpstr>
      <vt:lpstr>'1 lentelė rezultatai'!_Hlk120091780</vt:lpstr>
      <vt:lpstr>'1 lentelė rezultatai'!_Hlk126322315</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Verkauskienė</dc:creator>
  <cp:lastModifiedBy>Lenovo1</cp:lastModifiedBy>
  <cp:lastPrinted>2025-01-13T13:30:00Z</cp:lastPrinted>
  <dcterms:created xsi:type="dcterms:W3CDTF">2023-08-28T11:49:41Z</dcterms:created>
  <dcterms:modified xsi:type="dcterms:W3CDTF">2025-01-30T08:40:19Z</dcterms:modified>
</cp:coreProperties>
</file>